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40" windowWidth="8595" windowHeight="7110"/>
  </bookViews>
  <sheets>
    <sheet name="Прайс" sheetId="6" r:id="rId1"/>
    <sheet name="Лист2" sheetId="5" state="hidden" r:id="rId2"/>
    <sheet name="Сокращенный" sheetId="7" state="hidden" r:id="rId3"/>
  </sheets>
  <definedNames>
    <definedName name="_xlnm.Print_Titles" localSheetId="0">Прайс!$16:$16</definedName>
    <definedName name="_xlnm.Print_Titles" localSheetId="2">Сокращенный!$1:$2</definedName>
  </definedNames>
  <calcPr calcId="145621"/>
</workbook>
</file>

<file path=xl/calcChain.xml><?xml version="1.0" encoding="utf-8"?>
<calcChain xmlns="http://schemas.openxmlformats.org/spreadsheetml/2006/main">
  <c r="A10" i="7" l="1"/>
  <c r="A16" i="7"/>
  <c r="B16" i="7"/>
  <c r="D16" i="7"/>
  <c r="E16" i="7"/>
  <c r="A37" i="7"/>
  <c r="D37" i="7"/>
  <c r="A38" i="7"/>
  <c r="D38" i="7"/>
  <c r="A18" i="7"/>
  <c r="B18" i="7"/>
  <c r="D18" i="7"/>
  <c r="E18" i="7"/>
  <c r="A21" i="7"/>
  <c r="B21" i="7"/>
  <c r="D21" i="7"/>
  <c r="E21" i="7"/>
  <c r="A24" i="7"/>
  <c r="B24" i="7"/>
  <c r="D24" i="7"/>
  <c r="A22" i="7"/>
  <c r="B22" i="7"/>
  <c r="D22" i="7"/>
  <c r="E22" i="7"/>
  <c r="A25" i="7"/>
  <c r="B25" i="7"/>
  <c r="D25" i="7"/>
  <c r="E25" i="7"/>
  <c r="A28" i="7"/>
  <c r="B28" i="7"/>
  <c r="D28" i="7"/>
  <c r="E28" i="7"/>
  <c r="A15" i="7"/>
  <c r="B15" i="7"/>
  <c r="D15" i="7"/>
  <c r="A8" i="7"/>
  <c r="B8" i="7"/>
  <c r="D8" i="7"/>
  <c r="E8" i="7"/>
  <c r="A34" i="7"/>
  <c r="B34" i="7"/>
  <c r="D34" i="7"/>
  <c r="E34" i="7"/>
  <c r="A9" i="7"/>
  <c r="B9" i="7"/>
  <c r="D9" i="7"/>
  <c r="A35" i="7"/>
  <c r="B35" i="7"/>
  <c r="D35" i="7"/>
  <c r="E35" i="7"/>
  <c r="A12" i="7"/>
  <c r="B12" i="7"/>
  <c r="D12" i="7"/>
  <c r="A4" i="7"/>
  <c r="B4" i="7"/>
  <c r="D4" i="7"/>
  <c r="E4" i="7"/>
  <c r="A5" i="7"/>
  <c r="B5" i="7"/>
  <c r="D5" i="7"/>
  <c r="E5" i="7"/>
  <c r="A26" i="7"/>
  <c r="B26" i="7"/>
  <c r="D26" i="7"/>
  <c r="E26" i="7"/>
  <c r="A30" i="7"/>
  <c r="B30" i="7"/>
  <c r="D30" i="7"/>
  <c r="E30" i="7"/>
  <c r="A19" i="7"/>
  <c r="B19" i="7"/>
  <c r="D19" i="7"/>
  <c r="E19" i="7"/>
  <c r="A32" i="7"/>
  <c r="B32" i="7"/>
  <c r="D32" i="7"/>
  <c r="E32" i="7"/>
  <c r="A6" i="7"/>
  <c r="B6" i="7"/>
  <c r="D6" i="7"/>
  <c r="E6" i="7"/>
  <c r="A11" i="7"/>
  <c r="B11" i="7"/>
  <c r="D11" i="7"/>
  <c r="E11" i="7"/>
  <c r="A13" i="7"/>
  <c r="B13" i="7"/>
  <c r="D13" i="7"/>
  <c r="E13" i="7"/>
  <c r="A31" i="7"/>
  <c r="B31" i="7"/>
  <c r="D31" i="7"/>
  <c r="A20" i="7"/>
  <c r="B20" i="7"/>
  <c r="D20" i="7"/>
  <c r="E20" i="7"/>
  <c r="A23" i="7"/>
  <c r="B23" i="7"/>
  <c r="D23" i="7"/>
  <c r="E23" i="7"/>
  <c r="A27" i="7"/>
  <c r="B27" i="7"/>
  <c r="D27" i="7"/>
  <c r="E27" i="7"/>
  <c r="A33" i="7"/>
  <c r="B33" i="7"/>
  <c r="C33" i="7"/>
  <c r="D33" i="7"/>
  <c r="E33" i="7"/>
  <c r="A14" i="7"/>
  <c r="B14" i="7"/>
  <c r="D14" i="7"/>
  <c r="A7" i="7"/>
  <c r="B7" i="7"/>
  <c r="D7" i="7"/>
  <c r="E7" i="7"/>
  <c r="B2" i="7"/>
  <c r="C2" i="7"/>
  <c r="D2" i="7"/>
  <c r="E2" i="7"/>
  <c r="B3" i="7"/>
  <c r="D3" i="7"/>
  <c r="E3" i="7"/>
  <c r="B17" i="7"/>
  <c r="D17" i="7"/>
  <c r="E17" i="7"/>
  <c r="B10" i="7"/>
  <c r="D10" i="7"/>
  <c r="E10" i="7"/>
  <c r="B29" i="7"/>
  <c r="D29" i="7"/>
  <c r="E29" i="7"/>
  <c r="A2" i="7"/>
  <c r="A3" i="7"/>
  <c r="A17" i="7"/>
  <c r="A29" i="7"/>
  <c r="A1" i="7"/>
  <c r="C86" i="6" l="1"/>
  <c r="C25" i="7" s="1"/>
  <c r="C83" i="6"/>
  <c r="C21" i="7" s="1"/>
  <c r="C53" i="6"/>
  <c r="C20" i="7" s="1"/>
  <c r="C85" i="6" l="1"/>
  <c r="C22" i="7" s="1"/>
  <c r="C55" i="6"/>
  <c r="C27" i="7" s="1"/>
  <c r="C97" i="6" l="1"/>
  <c r="C96" i="6"/>
  <c r="C95" i="6"/>
  <c r="C94" i="6"/>
  <c r="C35" i="7" s="1"/>
  <c r="E93" i="6"/>
  <c r="E9" i="7" s="1"/>
  <c r="C93" i="6"/>
  <c r="C9" i="7" s="1"/>
  <c r="C92" i="6"/>
  <c r="C34" i="7" s="1"/>
  <c r="C91" i="6"/>
  <c r="C8" i="7" s="1"/>
  <c r="E90" i="6"/>
  <c r="C90" i="6"/>
  <c r="E89" i="6"/>
  <c r="C89" i="6"/>
  <c r="E88" i="6"/>
  <c r="E15" i="7" s="1"/>
  <c r="C88" i="6"/>
  <c r="C15" i="7" s="1"/>
  <c r="C87" i="6"/>
  <c r="C28" i="7" s="1"/>
  <c r="E84" i="6"/>
  <c r="E24" i="7" s="1"/>
  <c r="C84" i="6"/>
  <c r="C24" i="7" s="1"/>
  <c r="C82" i="6"/>
  <c r="C18" i="7" s="1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7" i="7" s="1"/>
  <c r="E62" i="6"/>
  <c r="C62" i="6"/>
  <c r="E61" i="6"/>
  <c r="C61" i="6"/>
  <c r="E60" i="6"/>
  <c r="C60" i="6"/>
  <c r="E59" i="6"/>
  <c r="C59" i="6"/>
  <c r="E58" i="6"/>
  <c r="C58" i="6"/>
  <c r="E57" i="6"/>
  <c r="E14" i="7" s="1"/>
  <c r="C57" i="6"/>
  <c r="C14" i="7" s="1"/>
  <c r="C54" i="6"/>
  <c r="C23" i="7" s="1"/>
  <c r="E52" i="6"/>
  <c r="C52" i="6"/>
  <c r="E51" i="6"/>
  <c r="C51" i="6"/>
  <c r="E50" i="6"/>
  <c r="C50" i="6"/>
  <c r="E49" i="6"/>
  <c r="C49" i="6"/>
  <c r="E48" i="6"/>
  <c r="C48" i="6"/>
  <c r="E47" i="6"/>
  <c r="C47" i="6"/>
  <c r="E46" i="6"/>
  <c r="E31" i="7" s="1"/>
  <c r="C46" i="6"/>
  <c r="C31" i="7" s="1"/>
  <c r="C45" i="6"/>
  <c r="C13" i="7" s="1"/>
  <c r="C44" i="6"/>
  <c r="C43" i="6"/>
  <c r="C42" i="6"/>
  <c r="C11" i="7" s="1"/>
  <c r="E41" i="6"/>
  <c r="C41" i="6"/>
  <c r="C40" i="6"/>
  <c r="C39" i="6"/>
  <c r="C38" i="6"/>
  <c r="C37" i="6"/>
  <c r="C36" i="6"/>
  <c r="C35" i="6"/>
  <c r="C34" i="6"/>
  <c r="C33" i="6"/>
  <c r="C6" i="7" s="1"/>
  <c r="C32" i="6"/>
  <c r="C32" i="7" s="1"/>
  <c r="C31" i="6"/>
  <c r="C19" i="7" s="1"/>
  <c r="C30" i="6"/>
  <c r="C30" i="7" s="1"/>
  <c r="C29" i="6"/>
  <c r="C28" i="6"/>
  <c r="C27" i="6"/>
  <c r="C26" i="6"/>
  <c r="C26" i="7" s="1"/>
  <c r="C25" i="6"/>
  <c r="C5" i="7" s="1"/>
  <c r="C24" i="6"/>
  <c r="C4" i="7" s="1"/>
  <c r="E23" i="6"/>
  <c r="E12" i="7" s="1"/>
  <c r="C23" i="6"/>
  <c r="C12" i="7" s="1"/>
  <c r="C22" i="6"/>
  <c r="C29" i="7" s="1"/>
  <c r="C21" i="6"/>
  <c r="C20" i="6"/>
  <c r="C10" i="7" s="1"/>
  <c r="C19" i="6"/>
  <c r="C17" i="7" s="1"/>
  <c r="C18" i="6"/>
  <c r="C3" i="7" s="1"/>
  <c r="C17" i="6"/>
  <c r="C16" i="7" s="1"/>
</calcChain>
</file>

<file path=xl/sharedStrings.xml><?xml version="1.0" encoding="utf-8"?>
<sst xmlns="http://schemas.openxmlformats.org/spreadsheetml/2006/main" count="189" uniqueCount="102">
  <si>
    <t xml:space="preserve">Бархатцы прямостоячие Тайшан Еллоу </t>
  </si>
  <si>
    <t xml:space="preserve">Бархатцы прямостоячие Тайшан Оранж </t>
  </si>
  <si>
    <t xml:space="preserve">Георгина Фигаро Вайт </t>
  </si>
  <si>
    <t xml:space="preserve">Георгина Фигаро Виолет Шейдес </t>
  </si>
  <si>
    <t xml:space="preserve">Георгина Фигаро Ред Шейдес </t>
  </si>
  <si>
    <t>Георгина Фигаро Желтая</t>
  </si>
  <si>
    <t xml:space="preserve">Пеларгония зональная Маверик Вайт </t>
  </si>
  <si>
    <t xml:space="preserve">Пеларгония зональная Маверик Виолет </t>
  </si>
  <si>
    <t xml:space="preserve">Пеларгония зональная Маверик Оранж </t>
  </si>
  <si>
    <t xml:space="preserve">Пеларгония зональная Маверик Роуз </t>
  </si>
  <si>
    <t xml:space="preserve">Пеларгония зональная Маверик Салмон </t>
  </si>
  <si>
    <t xml:space="preserve">Пеларгония зональная Маверик Скарлет </t>
  </si>
  <si>
    <t xml:space="preserve">Пеларгония зональная Маверик Стар </t>
  </si>
  <si>
    <t>Петуния ампельная Лавина Желтая</t>
  </si>
  <si>
    <t xml:space="preserve">Петуния ампельная Опера Блю </t>
  </si>
  <si>
    <t xml:space="preserve">Петуния ампельная Опера Лилак Айс </t>
  </si>
  <si>
    <t xml:space="preserve">Петуния ампельная Опера Парпл </t>
  </si>
  <si>
    <t xml:space="preserve">Петуния ампельная Опера Распберри Айс </t>
  </si>
  <si>
    <t xml:space="preserve">Петуния ампельная Опера Роуз </t>
  </si>
  <si>
    <t xml:space="preserve">Петуния махровая Дуо Блю </t>
  </si>
  <si>
    <t xml:space="preserve">Петуния махровая Дуо Бургунди </t>
  </si>
  <si>
    <t xml:space="preserve">Петуния махровая Пируэтт Роуз </t>
  </si>
  <si>
    <t xml:space="preserve">Лобелия ампельная Регата Марин Блю </t>
  </si>
  <si>
    <t xml:space="preserve">Лобелия ампельная Регата Микс </t>
  </si>
  <si>
    <t xml:space="preserve">Лобелия ампельная Регата Роуз </t>
  </si>
  <si>
    <t xml:space="preserve">Колеус Блэк Дракон </t>
  </si>
  <si>
    <t xml:space="preserve">Колеус Визард Вельвет Ред </t>
  </si>
  <si>
    <t xml:space="preserve">Колеус Визард Жаде </t>
  </si>
  <si>
    <t xml:space="preserve">Колеус Визард Корал Санрайс </t>
  </si>
  <si>
    <t xml:space="preserve">Колеус Суперфайн Рейнбоус Фестиваль Дэнс </t>
  </si>
  <si>
    <t xml:space="preserve">Колеус Файрвей Оранж </t>
  </si>
  <si>
    <t xml:space="preserve">Колеус Файрвей Роуз </t>
  </si>
  <si>
    <t xml:space="preserve">Колеус Файрвей Руби </t>
  </si>
  <si>
    <t xml:space="preserve">Цинерария Сильвердаст </t>
  </si>
  <si>
    <t xml:space="preserve">Петуния грандифлора Дримс Бургунди </t>
  </si>
  <si>
    <t xml:space="preserve">Петуния грандифлора Дримс Бургунди Пикоти </t>
  </si>
  <si>
    <t xml:space="preserve">Петуния грандифлора Дримс Вайт </t>
  </si>
  <si>
    <t xml:space="preserve">Петуния грандифлора Дримс Миднайт </t>
  </si>
  <si>
    <t xml:space="preserve">Петуния грандифлора Дримс Ред </t>
  </si>
  <si>
    <t xml:space="preserve">Петуния грандифлора Дримс Ред Пикоти </t>
  </si>
  <si>
    <t xml:space="preserve">Петуния грандифлора Дримс Роуз </t>
  </si>
  <si>
    <t xml:space="preserve">Петуния грандифлора Дримс Скай Блю </t>
  </si>
  <si>
    <t xml:space="preserve">Петуния грандифлора Призм Блекберри Сандай </t>
  </si>
  <si>
    <t xml:space="preserve">Петуния грандифлора Призм Саншайн </t>
  </si>
  <si>
    <t xml:space="preserve">Петуния грандифлора Танго Плам </t>
  </si>
  <si>
    <t xml:space="preserve">Петуния грандифлора Тритуния Блю Стар </t>
  </si>
  <si>
    <t xml:space="preserve">Петуния грандифлора Тритуния Парпл Стар </t>
  </si>
  <si>
    <t xml:space="preserve">Петуния грандифлора Фалькон Бургунди </t>
  </si>
  <si>
    <t xml:space="preserve">Петуния грандифлора Фалькон Дип Роуз </t>
  </si>
  <si>
    <t xml:space="preserve">Петуния грандифлора Фалькон Ред энд Вайт </t>
  </si>
  <si>
    <t xml:space="preserve">Петуния грандифлора Фрост Блю </t>
  </si>
  <si>
    <t xml:space="preserve">Петуния грандифлора Хулахуп Бургунди </t>
  </si>
  <si>
    <t xml:space="preserve">Петуния грандифлора Хулахуп Роуз </t>
  </si>
  <si>
    <t>Наименование</t>
  </si>
  <si>
    <t>Тара</t>
  </si>
  <si>
    <t>Е6</t>
  </si>
  <si>
    <t>Калибрахоа</t>
  </si>
  <si>
    <t>КВ7</t>
  </si>
  <si>
    <t>Хризантема Мультифлора</t>
  </si>
  <si>
    <t>Цена (розница)</t>
  </si>
  <si>
    <t>Цена (от 20тыс.руб.)</t>
  </si>
  <si>
    <t>Петуния кустовая (ассортимент)</t>
  </si>
  <si>
    <t xml:space="preserve">Е6 </t>
  </si>
  <si>
    <t>D12</t>
  </si>
  <si>
    <t>Петуния ампельная (ассортимент)</t>
  </si>
  <si>
    <t>Петуния махровая (ассортимент)</t>
  </si>
  <si>
    <t>Лобелия (ассортимент)</t>
  </si>
  <si>
    <t>Алиссум (ассортимент)</t>
  </si>
  <si>
    <t>Сайт: цветущийсад-тлт.рф</t>
  </si>
  <si>
    <t>Виола Колоссус (ассортимент)</t>
  </si>
  <si>
    <t>Работаем с физическими и юридическими лицами.</t>
  </si>
  <si>
    <t>Львиный зев</t>
  </si>
  <si>
    <t>Глоксиния</t>
  </si>
  <si>
    <t>Бегония клубневая</t>
  </si>
  <si>
    <t>Гацания</t>
  </si>
  <si>
    <t>Сальвия</t>
  </si>
  <si>
    <t>Бакопа</t>
  </si>
  <si>
    <t>Гвоздика турецкая</t>
  </si>
  <si>
    <t>Астра</t>
  </si>
  <si>
    <t>Эустома Кармен Айвори (цветущая)</t>
  </si>
  <si>
    <t>Эустома Кармен Блю (цветущая)</t>
  </si>
  <si>
    <t>Эустома Кармен Лилак (цветущая)</t>
  </si>
  <si>
    <t>Эустома Кармен Роуз (цветущая)</t>
  </si>
  <si>
    <t>D11</t>
  </si>
  <si>
    <t>Объем горшка</t>
  </si>
  <si>
    <t>D13</t>
  </si>
  <si>
    <t>0,25л</t>
  </si>
  <si>
    <t>0,6л</t>
  </si>
  <si>
    <t>0,8л</t>
  </si>
  <si>
    <t>1,0л</t>
  </si>
  <si>
    <t>E6</t>
  </si>
  <si>
    <t>Бесплатная доставка по г.Тольятти при покупке от 10тыс.руб. Пригород по договоренности.</t>
  </si>
  <si>
    <t>Тел.:  62-34-21,  8-905-306-19-39</t>
  </si>
  <si>
    <t>Адрес: Самарская область, село Русская Борковка, ул.Куйбышева, д.36.</t>
  </si>
  <si>
    <r>
      <t xml:space="preserve">Прайс-лист (розница/опт) на сезон 2024г. 
</t>
    </r>
    <r>
      <rPr>
        <b/>
        <i/>
        <sz val="14"/>
        <color theme="1"/>
        <rFont val="Calibri"/>
        <family val="2"/>
        <charset val="204"/>
        <scheme val="minor"/>
      </rPr>
      <t>(действует с 20.04.2024г.)</t>
    </r>
  </si>
  <si>
    <t>Подвес для кашпо (пластик)</t>
  </si>
  <si>
    <t>Кашпо 2,5л (терракот)</t>
  </si>
  <si>
    <t>Кашпо</t>
  </si>
  <si>
    <t>2,5л</t>
  </si>
  <si>
    <t>Гофрокороб на 54 растения(д*ш*в: 600мм*400мм*200мм)</t>
  </si>
  <si>
    <t>0,15л</t>
  </si>
  <si>
    <r>
      <t>Рассада в кассетах Е6 поставляется в поддонах по 9 кассет
 (в поддоне 54 растения). При необходимости возможна упаковка в гофрокороб на один поддон (д*ш*в - 600*400*200мм), который оплачивается отдельно.</t>
    </r>
    <r>
      <rPr>
        <b/>
        <i/>
        <sz val="12"/>
        <color theme="1"/>
        <rFont val="Calibri"/>
        <family val="2"/>
        <charset val="204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</si>
</sst>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04"/>
      <scheme val="minor"/>
    </font>
    <font>
      <i/>
      <sz val="14"/>
      <color theme="1"/>
      <name val="Arial"/>
      <family val="2"/>
      <charset val="204"/>
    </font>
    <font>
      <i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3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0" xfId="0"/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0" xfId="0" applyFill="1"/>
    <xf numFmtId="0" fontId="1" fillId="2" borderId="1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9" fillId="0" borderId="0" xfId="0" applyFont="1" applyBorder="1" applyAlignment="1"/>
    <xf numFmtId="0" fontId="11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0" fillId="0" borderId="11" xfId="0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3" xfId="0" applyBorder="1"/>
    <xf numFmtId="0" fontId="13" fillId="0" borderId="0" xfId="0" applyFont="1"/>
    <xf numFmtId="0" fontId="13" fillId="0" borderId="0" xfId="0" applyFont="1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/>
    <xf numFmtId="0" fontId="13" fillId="0" borderId="1" xfId="0" applyFont="1" applyBorder="1" applyAlignment="1">
      <alignment vertical="center" wrapText="1"/>
    </xf>
    <xf numFmtId="0" fontId="15" fillId="0" borderId="1" xfId="0" applyFont="1" applyBorder="1" applyAlignment="1">
      <alignment wrapText="1"/>
    </xf>
    <xf numFmtId="0" fontId="6" fillId="0" borderId="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8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wrapText="1"/>
    </xf>
    <xf numFmtId="0" fontId="14" fillId="0" borderId="12" xfId="0" applyFont="1" applyBorder="1" applyAlignment="1">
      <alignment horizontal="center" wrapText="1"/>
    </xf>
    <xf numFmtId="0" fontId="14" fillId="0" borderId="13" xfId="0" applyFont="1" applyBorder="1" applyAlignment="1">
      <alignment horizontal="center" wrapText="1"/>
    </xf>
    <xf numFmtId="0" fontId="13" fillId="0" borderId="11" xfId="0" applyFont="1" applyBorder="1" applyAlignment="1">
      <alignment horizontal="left"/>
    </xf>
    <xf numFmtId="0" fontId="13" fillId="0" borderId="13" xfId="0" applyFont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95250</xdr:rowOff>
    </xdr:from>
    <xdr:to>
      <xdr:col>0</xdr:col>
      <xdr:colOff>3388733</xdr:colOff>
      <xdr:row>9</xdr:row>
      <xdr:rowOff>180975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5250"/>
          <a:ext cx="3274433" cy="201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7"/>
  <sheetViews>
    <sheetView showGridLines="0" tabSelected="1" topLeftCell="A85" workbookViewId="0">
      <selection activeCell="E95" sqref="E95"/>
    </sheetView>
  </sheetViews>
  <sheetFormatPr defaultColWidth="0" defaultRowHeight="15" customHeight="1" zeroHeight="1" x14ac:dyDescent="0.25"/>
  <cols>
    <col min="1" max="1" width="53" style="7" customWidth="1"/>
    <col min="2" max="2" width="12.140625" style="2" bestFit="1" customWidth="1"/>
    <col min="3" max="3" width="12.140625" style="2" customWidth="1"/>
    <col min="4" max="4" width="18" style="2" customWidth="1"/>
    <col min="5" max="5" width="18" style="1" customWidth="1"/>
    <col min="6" max="16384" width="9.140625" style="8" hidden="1"/>
  </cols>
  <sheetData>
    <row r="1" spans="1:5" ht="45" customHeight="1" x14ac:dyDescent="0.35">
      <c r="A1" s="20"/>
      <c r="B1" s="40" t="s">
        <v>93</v>
      </c>
      <c r="C1" s="40"/>
      <c r="D1" s="40"/>
      <c r="E1" s="40"/>
    </row>
    <row r="2" spans="1:5" ht="4.5" customHeight="1" x14ac:dyDescent="0.25"/>
    <row r="3" spans="1:5" ht="24" customHeight="1" x14ac:dyDescent="0.25">
      <c r="B3" s="41" t="s">
        <v>92</v>
      </c>
      <c r="C3" s="41"/>
      <c r="D3" s="41"/>
      <c r="E3" s="41"/>
    </row>
    <row r="4" spans="1:5" ht="6.75" customHeight="1" x14ac:dyDescent="0.25">
      <c r="B4" s="21"/>
      <c r="C4" s="21"/>
      <c r="D4" s="21"/>
      <c r="E4" s="21"/>
    </row>
    <row r="5" spans="1:5" ht="21" x14ac:dyDescent="0.35">
      <c r="A5" s="23"/>
      <c r="B5" s="42" t="s">
        <v>68</v>
      </c>
      <c r="C5" s="42"/>
      <c r="D5" s="42"/>
      <c r="E5" s="42"/>
    </row>
    <row r="6" spans="1:5" ht="9" customHeight="1" x14ac:dyDescent="0.35">
      <c r="A6" s="22"/>
      <c r="B6" s="22"/>
      <c r="C6" s="22"/>
      <c r="D6" s="22"/>
      <c r="E6" s="22"/>
    </row>
    <row r="7" spans="1:5" ht="21" customHeight="1" x14ac:dyDescent="0.25">
      <c r="A7" s="43"/>
      <c r="B7" s="44" t="s">
        <v>70</v>
      </c>
      <c r="C7" s="44"/>
      <c r="D7" s="44"/>
      <c r="E7" s="44"/>
    </row>
    <row r="8" spans="1:5" x14ac:dyDescent="0.25">
      <c r="A8" s="43"/>
      <c r="B8" s="44"/>
      <c r="C8" s="44"/>
      <c r="D8" s="44"/>
      <c r="E8" s="44"/>
    </row>
    <row r="9" spans="1:5" ht="6" customHeight="1" x14ac:dyDescent="0.25">
      <c r="A9" s="43"/>
      <c r="B9" s="43"/>
      <c r="C9" s="43"/>
      <c r="D9" s="43"/>
      <c r="E9" s="43"/>
    </row>
    <row r="10" spans="1:5" ht="18.75" customHeight="1" x14ac:dyDescent="0.25">
      <c r="A10" s="45"/>
      <c r="B10" s="46" t="s">
        <v>91</v>
      </c>
      <c r="C10" s="46"/>
      <c r="D10" s="46"/>
      <c r="E10" s="46"/>
    </row>
    <row r="11" spans="1:5" ht="15.75" customHeight="1" x14ac:dyDescent="0.25">
      <c r="A11" s="45"/>
      <c r="B11" s="46"/>
      <c r="C11" s="46"/>
      <c r="D11" s="46"/>
      <c r="E11" s="46"/>
    </row>
    <row r="12" spans="1:5" ht="8.25" customHeight="1" x14ac:dyDescent="0.25">
      <c r="A12" s="47"/>
      <c r="B12" s="47"/>
      <c r="C12" s="47"/>
      <c r="D12" s="47"/>
      <c r="E12" s="47"/>
    </row>
    <row r="13" spans="1:5" ht="63.75" customHeight="1" x14ac:dyDescent="0.25">
      <c r="A13" s="48" t="s">
        <v>101</v>
      </c>
      <c r="B13" s="48"/>
      <c r="C13" s="48"/>
      <c r="D13" s="48"/>
      <c r="E13" s="48"/>
    </row>
    <row r="14" spans="1:5" ht="7.5" customHeight="1" x14ac:dyDescent="0.25">
      <c r="A14" s="49"/>
      <c r="B14" s="49"/>
      <c r="C14" s="49"/>
      <c r="D14" s="49"/>
      <c r="E14" s="49"/>
    </row>
    <row r="15" spans="1:5" ht="50.25" customHeight="1" thickBot="1" x14ac:dyDescent="0.3">
      <c r="A15" s="39" t="s">
        <v>94</v>
      </c>
      <c r="B15" s="39"/>
      <c r="C15" s="39"/>
      <c r="D15" s="39"/>
      <c r="E15" s="39"/>
    </row>
    <row r="16" spans="1:5" ht="63.75" thickBot="1" x14ac:dyDescent="0.3">
      <c r="A16" s="11" t="s">
        <v>53</v>
      </c>
      <c r="B16" s="12" t="s">
        <v>54</v>
      </c>
      <c r="C16" s="11" t="s">
        <v>84</v>
      </c>
      <c r="D16" s="11" t="s">
        <v>59</v>
      </c>
      <c r="E16" s="11" t="s">
        <v>60</v>
      </c>
    </row>
    <row r="17" spans="1:5" s="10" customFormat="1" ht="27.75" customHeight="1" x14ac:dyDescent="0.25">
      <c r="A17" s="3" t="s">
        <v>67</v>
      </c>
      <c r="B17" s="4" t="s">
        <v>57</v>
      </c>
      <c r="C17" s="13" t="str">
        <f>VLOOKUP(B17,Лист2!$A$2:$B$10,2)</f>
        <v>0,25л</v>
      </c>
      <c r="D17" s="4">
        <v>80</v>
      </c>
      <c r="E17" s="4">
        <v>70</v>
      </c>
    </row>
    <row r="18" spans="1:5" s="10" customFormat="1" ht="27.75" customHeight="1" x14ac:dyDescent="0.25">
      <c r="A18" s="6" t="s">
        <v>78</v>
      </c>
      <c r="B18" s="4" t="s">
        <v>55</v>
      </c>
      <c r="C18" s="13" t="str">
        <f>VLOOKUP(B18,Лист2!$A$2:$B$10,2)</f>
        <v>0,15л</v>
      </c>
      <c r="D18" s="4">
        <v>35</v>
      </c>
      <c r="E18" s="4">
        <v>30</v>
      </c>
    </row>
    <row r="19" spans="1:5" s="10" customFormat="1" ht="27.75" customHeight="1" x14ac:dyDescent="0.25">
      <c r="A19" s="6" t="s">
        <v>76</v>
      </c>
      <c r="B19" s="4" t="s">
        <v>57</v>
      </c>
      <c r="C19" s="13" t="str">
        <f>VLOOKUP(B19,Лист2!$A$2:$B$10,2)</f>
        <v>0,25л</v>
      </c>
      <c r="D19" s="4">
        <v>80</v>
      </c>
      <c r="E19" s="4">
        <v>70</v>
      </c>
    </row>
    <row r="20" spans="1:5" s="10" customFormat="1" ht="37.5" x14ac:dyDescent="0.25">
      <c r="A20" s="3" t="s">
        <v>0</v>
      </c>
      <c r="B20" s="5" t="s">
        <v>55</v>
      </c>
      <c r="C20" s="13" t="str">
        <f>VLOOKUP(B20,Лист2!$A$2:$B$10,2)</f>
        <v>0,15л</v>
      </c>
      <c r="D20" s="4">
        <v>40</v>
      </c>
      <c r="E20" s="4">
        <v>35</v>
      </c>
    </row>
    <row r="21" spans="1:5" s="10" customFormat="1" ht="37.5" x14ac:dyDescent="0.25">
      <c r="A21" s="3" t="s">
        <v>1</v>
      </c>
      <c r="B21" s="5" t="s">
        <v>55</v>
      </c>
      <c r="C21" s="13" t="str">
        <f>VLOOKUP(B21,Лист2!$A$2:$B$10,2)</f>
        <v>0,15л</v>
      </c>
      <c r="D21" s="4">
        <v>40</v>
      </c>
      <c r="E21" s="4">
        <v>35</v>
      </c>
    </row>
    <row r="22" spans="1:5" s="10" customFormat="1" ht="27.75" customHeight="1" x14ac:dyDescent="0.25">
      <c r="A22" s="6" t="s">
        <v>73</v>
      </c>
      <c r="B22" s="4" t="s">
        <v>63</v>
      </c>
      <c r="C22" s="13" t="str">
        <f>VLOOKUP(B22,Лист2!$A$2:$B$10,2)</f>
        <v>0,8л</v>
      </c>
      <c r="D22" s="4">
        <v>300</v>
      </c>
      <c r="E22" s="4">
        <v>270</v>
      </c>
    </row>
    <row r="23" spans="1:5" s="10" customFormat="1" ht="27.75" customHeight="1" x14ac:dyDescent="0.25">
      <c r="A23" s="3" t="s">
        <v>69</v>
      </c>
      <c r="B23" s="5" t="s">
        <v>55</v>
      </c>
      <c r="C23" s="13" t="str">
        <f>VLOOKUP(B23,Лист2!$A$2:$B$10,2)</f>
        <v>0,15л</v>
      </c>
      <c r="D23" s="4">
        <v>50</v>
      </c>
      <c r="E23" s="4">
        <f>ROUND(D23-D23*10/100,0)</f>
        <v>45</v>
      </c>
    </row>
    <row r="24" spans="1:5" s="10" customFormat="1" ht="27.75" customHeight="1" x14ac:dyDescent="0.25">
      <c r="A24" s="6" t="s">
        <v>74</v>
      </c>
      <c r="B24" s="4" t="s">
        <v>55</v>
      </c>
      <c r="C24" s="13" t="str">
        <f>VLOOKUP(B24,Лист2!$A$2:$B$10,2)</f>
        <v>0,15л</v>
      </c>
      <c r="D24" s="4">
        <v>35</v>
      </c>
      <c r="E24" s="4">
        <v>30</v>
      </c>
    </row>
    <row r="25" spans="1:5" s="10" customFormat="1" ht="27.75" customHeight="1" x14ac:dyDescent="0.25">
      <c r="A25" s="6" t="s">
        <v>77</v>
      </c>
      <c r="B25" s="4" t="s">
        <v>55</v>
      </c>
      <c r="C25" s="13" t="str">
        <f>VLOOKUP(B25,Лист2!$A$2:$B$10,2)</f>
        <v>0,15л</v>
      </c>
      <c r="D25" s="4">
        <v>35</v>
      </c>
      <c r="E25" s="4">
        <v>30</v>
      </c>
    </row>
    <row r="26" spans="1:5" s="10" customFormat="1" ht="27.75" customHeight="1" x14ac:dyDescent="0.25">
      <c r="A26" s="3" t="s">
        <v>2</v>
      </c>
      <c r="B26" s="4" t="s">
        <v>63</v>
      </c>
      <c r="C26" s="13" t="str">
        <f>VLOOKUP(B26,Лист2!$A$2:$B$10,2)</f>
        <v>0,8л</v>
      </c>
      <c r="D26" s="4">
        <v>150</v>
      </c>
      <c r="E26" s="4">
        <v>130</v>
      </c>
    </row>
    <row r="27" spans="1:5" s="10" customFormat="1" ht="27.75" customHeight="1" x14ac:dyDescent="0.25">
      <c r="A27" s="3" t="s">
        <v>3</v>
      </c>
      <c r="B27" s="4" t="s">
        <v>63</v>
      </c>
      <c r="C27" s="13" t="str">
        <f>VLOOKUP(B27,Лист2!$A$2:$B$10,2)</f>
        <v>0,8л</v>
      </c>
      <c r="D27" s="4">
        <v>150</v>
      </c>
      <c r="E27" s="4">
        <v>130</v>
      </c>
    </row>
    <row r="28" spans="1:5" s="10" customFormat="1" ht="27.75" customHeight="1" x14ac:dyDescent="0.25">
      <c r="A28" s="3" t="s">
        <v>5</v>
      </c>
      <c r="B28" s="4" t="s">
        <v>63</v>
      </c>
      <c r="C28" s="13" t="str">
        <f>VLOOKUP(B28,Лист2!$A$2:$B$10,2)</f>
        <v>0,8л</v>
      </c>
      <c r="D28" s="4">
        <v>150</v>
      </c>
      <c r="E28" s="4">
        <v>130</v>
      </c>
    </row>
    <row r="29" spans="1:5" s="10" customFormat="1" ht="27.75" customHeight="1" x14ac:dyDescent="0.25">
      <c r="A29" s="3" t="s">
        <v>4</v>
      </c>
      <c r="B29" s="4" t="s">
        <v>63</v>
      </c>
      <c r="C29" s="13" t="str">
        <f>VLOOKUP(B29,Лист2!$A$2:$B$10,2)</f>
        <v>0,8л</v>
      </c>
      <c r="D29" s="4">
        <v>150</v>
      </c>
      <c r="E29" s="4">
        <v>130</v>
      </c>
    </row>
    <row r="30" spans="1:5" s="10" customFormat="1" ht="27.75" customHeight="1" x14ac:dyDescent="0.25">
      <c r="A30" s="6" t="s">
        <v>72</v>
      </c>
      <c r="B30" s="4" t="s">
        <v>63</v>
      </c>
      <c r="C30" s="13" t="str">
        <f>VLOOKUP(B30,Лист2!$A$2:$B$10,2)</f>
        <v>0,8л</v>
      </c>
      <c r="D30" s="4">
        <v>200</v>
      </c>
      <c r="E30" s="4">
        <v>180</v>
      </c>
    </row>
    <row r="31" spans="1:5" s="10" customFormat="1" ht="27.75" customHeight="1" x14ac:dyDescent="0.25">
      <c r="A31" s="6" t="s">
        <v>56</v>
      </c>
      <c r="B31" s="4" t="s">
        <v>57</v>
      </c>
      <c r="C31" s="13" t="str">
        <f>VLOOKUP(B31,Лист2!$A$2:$B$10,2)</f>
        <v>0,25л</v>
      </c>
      <c r="D31" s="4">
        <v>150</v>
      </c>
      <c r="E31" s="4">
        <v>130</v>
      </c>
    </row>
    <row r="32" spans="1:5" s="10" customFormat="1" ht="27.75" customHeight="1" x14ac:dyDescent="0.25">
      <c r="A32" s="6" t="s">
        <v>56</v>
      </c>
      <c r="B32" s="4" t="s">
        <v>63</v>
      </c>
      <c r="C32" s="13" t="str">
        <f>VLOOKUP(B32,Лист2!$A$2:$B$10,2)</f>
        <v>0,8л</v>
      </c>
      <c r="D32" s="4">
        <v>450</v>
      </c>
      <c r="E32" s="4">
        <v>400</v>
      </c>
    </row>
    <row r="33" spans="1:5" s="10" customFormat="1" ht="27.75" customHeight="1" x14ac:dyDescent="0.25">
      <c r="A33" s="3" t="s">
        <v>25</v>
      </c>
      <c r="B33" s="4" t="s">
        <v>55</v>
      </c>
      <c r="C33" s="13" t="str">
        <f>VLOOKUP(B33,Лист2!$A$2:$B$10,2)</f>
        <v>0,15л</v>
      </c>
      <c r="D33" s="4">
        <v>35</v>
      </c>
      <c r="E33" s="4">
        <v>30</v>
      </c>
    </row>
    <row r="34" spans="1:5" s="10" customFormat="1" ht="27.75" customHeight="1" x14ac:dyDescent="0.25">
      <c r="A34" s="3" t="s">
        <v>26</v>
      </c>
      <c r="B34" s="4" t="s">
        <v>55</v>
      </c>
      <c r="C34" s="13" t="str">
        <f>VLOOKUP(B34,Лист2!$A$2:$B$10,2)</f>
        <v>0,15л</v>
      </c>
      <c r="D34" s="4">
        <v>35</v>
      </c>
      <c r="E34" s="4">
        <v>30</v>
      </c>
    </row>
    <row r="35" spans="1:5" s="10" customFormat="1" ht="27.75" customHeight="1" x14ac:dyDescent="0.25">
      <c r="A35" s="3" t="s">
        <v>27</v>
      </c>
      <c r="B35" s="4" t="s">
        <v>55</v>
      </c>
      <c r="C35" s="13" t="str">
        <f>VLOOKUP(B35,Лист2!$A$2:$B$10,2)</f>
        <v>0,15л</v>
      </c>
      <c r="D35" s="4">
        <v>35</v>
      </c>
      <c r="E35" s="4">
        <v>30</v>
      </c>
    </row>
    <row r="36" spans="1:5" s="10" customFormat="1" ht="27.75" customHeight="1" x14ac:dyDescent="0.25">
      <c r="A36" s="3" t="s">
        <v>28</v>
      </c>
      <c r="B36" s="4" t="s">
        <v>55</v>
      </c>
      <c r="C36" s="13" t="str">
        <f>VLOOKUP(B36,Лист2!$A$2:$B$10,2)</f>
        <v>0,15л</v>
      </c>
      <c r="D36" s="4">
        <v>35</v>
      </c>
      <c r="E36" s="4">
        <v>30</v>
      </c>
    </row>
    <row r="37" spans="1:5" s="10" customFormat="1" ht="37.5" x14ac:dyDescent="0.25">
      <c r="A37" s="3" t="s">
        <v>29</v>
      </c>
      <c r="B37" s="4" t="s">
        <v>55</v>
      </c>
      <c r="C37" s="13" t="str">
        <f>VLOOKUP(B37,Лист2!$A$2:$B$10,2)</f>
        <v>0,15л</v>
      </c>
      <c r="D37" s="4">
        <v>35</v>
      </c>
      <c r="E37" s="4">
        <v>30</v>
      </c>
    </row>
    <row r="38" spans="1:5" s="10" customFormat="1" ht="27.75" customHeight="1" x14ac:dyDescent="0.25">
      <c r="A38" s="3" t="s">
        <v>30</v>
      </c>
      <c r="B38" s="4" t="s">
        <v>55</v>
      </c>
      <c r="C38" s="13" t="str">
        <f>VLOOKUP(B38,Лист2!$A$2:$B$10,2)</f>
        <v>0,15л</v>
      </c>
      <c r="D38" s="4">
        <v>35</v>
      </c>
      <c r="E38" s="4">
        <v>30</v>
      </c>
    </row>
    <row r="39" spans="1:5" s="10" customFormat="1" ht="27.75" customHeight="1" x14ac:dyDescent="0.25">
      <c r="A39" s="3" t="s">
        <v>31</v>
      </c>
      <c r="B39" s="4" t="s">
        <v>55</v>
      </c>
      <c r="C39" s="13" t="str">
        <f>VLOOKUP(B39,Лист2!$A$2:$B$10,2)</f>
        <v>0,15л</v>
      </c>
      <c r="D39" s="4">
        <v>35</v>
      </c>
      <c r="E39" s="4">
        <v>30</v>
      </c>
    </row>
    <row r="40" spans="1:5" s="10" customFormat="1" ht="27.75" customHeight="1" x14ac:dyDescent="0.25">
      <c r="A40" s="3" t="s">
        <v>32</v>
      </c>
      <c r="B40" s="4" t="s">
        <v>55</v>
      </c>
      <c r="C40" s="13" t="str">
        <f>VLOOKUP(B40,Лист2!$A$2:$B$10,2)</f>
        <v>0,15л</v>
      </c>
      <c r="D40" s="4">
        <v>35</v>
      </c>
      <c r="E40" s="4">
        <v>30</v>
      </c>
    </row>
    <row r="41" spans="1:5" s="10" customFormat="1" ht="27.75" customHeight="1" x14ac:dyDescent="0.25">
      <c r="A41" s="3" t="s">
        <v>66</v>
      </c>
      <c r="B41" s="4" t="s">
        <v>63</v>
      </c>
      <c r="C41" s="13" t="str">
        <f>VLOOKUP(B41,Лист2!$A$2:$B$10,2)</f>
        <v>0,8л</v>
      </c>
      <c r="D41" s="4">
        <v>200</v>
      </c>
      <c r="E41" s="4">
        <f>ROUND(D41-D41*10/100,0)</f>
        <v>180</v>
      </c>
    </row>
    <row r="42" spans="1:5" s="10" customFormat="1" ht="37.5" x14ac:dyDescent="0.25">
      <c r="A42" s="3" t="s">
        <v>22</v>
      </c>
      <c r="B42" s="4" t="s">
        <v>55</v>
      </c>
      <c r="C42" s="13" t="str">
        <f>VLOOKUP(B42,Лист2!$A$2:$B$10,2)</f>
        <v>0,15л</v>
      </c>
      <c r="D42" s="4">
        <v>40</v>
      </c>
      <c r="E42" s="4">
        <v>35</v>
      </c>
    </row>
    <row r="43" spans="1:5" s="10" customFormat="1" ht="27.75" customHeight="1" x14ac:dyDescent="0.25">
      <c r="A43" s="3" t="s">
        <v>23</v>
      </c>
      <c r="B43" s="4" t="s">
        <v>55</v>
      </c>
      <c r="C43" s="13" t="str">
        <f>VLOOKUP(B43,Лист2!$A$2:$B$10,2)</f>
        <v>0,15л</v>
      </c>
      <c r="D43" s="4">
        <v>40</v>
      </c>
      <c r="E43" s="4">
        <v>35</v>
      </c>
    </row>
    <row r="44" spans="1:5" s="10" customFormat="1" ht="27.75" customHeight="1" x14ac:dyDescent="0.25">
      <c r="A44" s="3" t="s">
        <v>24</v>
      </c>
      <c r="B44" s="4" t="s">
        <v>55</v>
      </c>
      <c r="C44" s="13" t="str">
        <f>VLOOKUP(B44,Лист2!$A$2:$B$10,2)</f>
        <v>0,15л</v>
      </c>
      <c r="D44" s="4">
        <v>40</v>
      </c>
      <c r="E44" s="4">
        <v>35</v>
      </c>
    </row>
    <row r="45" spans="1:5" s="10" customFormat="1" ht="27.75" customHeight="1" x14ac:dyDescent="0.25">
      <c r="A45" s="9" t="s">
        <v>71</v>
      </c>
      <c r="B45" s="4" t="s">
        <v>62</v>
      </c>
      <c r="C45" s="13" t="str">
        <f>VLOOKUP(B45,Лист2!$A$2:$B$10,2)</f>
        <v>0,15л</v>
      </c>
      <c r="D45" s="4">
        <v>50</v>
      </c>
      <c r="E45" s="4">
        <v>45</v>
      </c>
    </row>
    <row r="46" spans="1:5" s="10" customFormat="1" ht="27.75" customHeight="1" x14ac:dyDescent="0.25">
      <c r="A46" s="3" t="s">
        <v>6</v>
      </c>
      <c r="B46" s="4" t="s">
        <v>63</v>
      </c>
      <c r="C46" s="13" t="str">
        <f>VLOOKUP(B46,Лист2!$A$2:$B$10,2)</f>
        <v>0,8л</v>
      </c>
      <c r="D46" s="4">
        <v>300</v>
      </c>
      <c r="E46" s="4">
        <f t="shared" ref="E46:E52" si="0">ROUND(D46-D46*10/100,0)</f>
        <v>270</v>
      </c>
    </row>
    <row r="47" spans="1:5" s="10" customFormat="1" ht="37.5" x14ac:dyDescent="0.25">
      <c r="A47" s="3" t="s">
        <v>7</v>
      </c>
      <c r="B47" s="4" t="s">
        <v>63</v>
      </c>
      <c r="C47" s="13" t="str">
        <f>VLOOKUP(B47,Лист2!$A$2:$B$10,2)</f>
        <v>0,8л</v>
      </c>
      <c r="D47" s="4">
        <v>300</v>
      </c>
      <c r="E47" s="4">
        <f t="shared" si="0"/>
        <v>270</v>
      </c>
    </row>
    <row r="48" spans="1:5" s="10" customFormat="1" ht="27.75" customHeight="1" x14ac:dyDescent="0.25">
      <c r="A48" s="3" t="s">
        <v>8</v>
      </c>
      <c r="B48" s="4" t="s">
        <v>63</v>
      </c>
      <c r="C48" s="13" t="str">
        <f>VLOOKUP(B48,Лист2!$A$2:$B$10,2)</f>
        <v>0,8л</v>
      </c>
      <c r="D48" s="4">
        <v>300</v>
      </c>
      <c r="E48" s="4">
        <f t="shared" si="0"/>
        <v>270</v>
      </c>
    </row>
    <row r="49" spans="1:5" s="10" customFormat="1" ht="27.75" customHeight="1" x14ac:dyDescent="0.25">
      <c r="A49" s="3" t="s">
        <v>9</v>
      </c>
      <c r="B49" s="4" t="s">
        <v>63</v>
      </c>
      <c r="C49" s="13" t="str">
        <f>VLOOKUP(B49,Лист2!$A$2:$B$10,2)</f>
        <v>0,8л</v>
      </c>
      <c r="D49" s="4">
        <v>300</v>
      </c>
      <c r="E49" s="4">
        <f t="shared" si="0"/>
        <v>270</v>
      </c>
    </row>
    <row r="50" spans="1:5" s="10" customFormat="1" ht="37.5" x14ac:dyDescent="0.25">
      <c r="A50" s="3" t="s">
        <v>10</v>
      </c>
      <c r="B50" s="4" t="s">
        <v>63</v>
      </c>
      <c r="C50" s="13" t="str">
        <f>VLOOKUP(B50,Лист2!$A$2:$B$10,2)</f>
        <v>0,8л</v>
      </c>
      <c r="D50" s="4">
        <v>300</v>
      </c>
      <c r="E50" s="4">
        <f t="shared" si="0"/>
        <v>270</v>
      </c>
    </row>
    <row r="51" spans="1:5" s="10" customFormat="1" ht="37.5" x14ac:dyDescent="0.25">
      <c r="A51" s="3" t="s">
        <v>11</v>
      </c>
      <c r="B51" s="4" t="s">
        <v>63</v>
      </c>
      <c r="C51" s="13" t="str">
        <f>VLOOKUP(B51,Лист2!$A$2:$B$10,2)</f>
        <v>0,8л</v>
      </c>
      <c r="D51" s="4">
        <v>300</v>
      </c>
      <c r="E51" s="4">
        <f t="shared" si="0"/>
        <v>270</v>
      </c>
    </row>
    <row r="52" spans="1:5" s="10" customFormat="1" ht="27.75" customHeight="1" x14ac:dyDescent="0.25">
      <c r="A52" s="3" t="s">
        <v>12</v>
      </c>
      <c r="B52" s="4" t="s">
        <v>63</v>
      </c>
      <c r="C52" s="13" t="str">
        <f>VLOOKUP(B52,Лист2!$A$2:$B$10,2)</f>
        <v>0,8л</v>
      </c>
      <c r="D52" s="4">
        <v>300</v>
      </c>
      <c r="E52" s="4">
        <f t="shared" si="0"/>
        <v>270</v>
      </c>
    </row>
    <row r="53" spans="1:5" s="10" customFormat="1" ht="27.75" customHeight="1" x14ac:dyDescent="0.25">
      <c r="A53" s="3" t="s">
        <v>64</v>
      </c>
      <c r="B53" s="4" t="s">
        <v>83</v>
      </c>
      <c r="C53" s="13" t="str">
        <f>VLOOKUP(B53,Лист2!$A$2:$B$10,2)</f>
        <v>0,6л</v>
      </c>
      <c r="D53" s="4">
        <v>150</v>
      </c>
      <c r="E53" s="4">
        <v>130</v>
      </c>
    </row>
    <row r="54" spans="1:5" s="10" customFormat="1" ht="27.75" customHeight="1" x14ac:dyDescent="0.25">
      <c r="A54" s="3" t="s">
        <v>64</v>
      </c>
      <c r="B54" s="4" t="s">
        <v>63</v>
      </c>
      <c r="C54" s="13" t="str">
        <f>VLOOKUP(B54,Лист2!$A$2:$B$10,2)</f>
        <v>0,8л</v>
      </c>
      <c r="D54" s="4">
        <v>200</v>
      </c>
      <c r="E54" s="4">
        <v>180</v>
      </c>
    </row>
    <row r="55" spans="1:5" s="10" customFormat="1" ht="27.75" customHeight="1" x14ac:dyDescent="0.25">
      <c r="A55" s="3" t="s">
        <v>64</v>
      </c>
      <c r="B55" s="4" t="s">
        <v>85</v>
      </c>
      <c r="C55" s="13" t="str">
        <f>VLOOKUP(B55,Лист2!$A$2:$B$10,2)</f>
        <v>1,0л</v>
      </c>
      <c r="D55" s="4">
        <v>250</v>
      </c>
      <c r="E55" s="4">
        <v>230</v>
      </c>
    </row>
    <row r="56" spans="1:5" s="10" customFormat="1" ht="27.75" customHeight="1" x14ac:dyDescent="0.25">
      <c r="A56" s="3" t="s">
        <v>64</v>
      </c>
      <c r="B56" s="4" t="s">
        <v>97</v>
      </c>
      <c r="C56" s="13" t="s">
        <v>98</v>
      </c>
      <c r="D56" s="4">
        <v>450</v>
      </c>
      <c r="E56" s="4">
        <v>420</v>
      </c>
    </row>
    <row r="57" spans="1:5" s="10" customFormat="1" ht="27.75" customHeight="1" x14ac:dyDescent="0.25">
      <c r="A57" s="3" t="s">
        <v>13</v>
      </c>
      <c r="B57" s="4" t="s">
        <v>55</v>
      </c>
      <c r="C57" s="13" t="str">
        <f>VLOOKUP(B57,Лист2!$A$2:$B$10,2)</f>
        <v>0,15л</v>
      </c>
      <c r="D57" s="4">
        <v>50</v>
      </c>
      <c r="E57" s="4">
        <f t="shared" ref="E57:E62" si="1">ROUND(D57-D57*10/100,0)</f>
        <v>45</v>
      </c>
    </row>
    <row r="58" spans="1:5" s="10" customFormat="1" ht="27.75" customHeight="1" x14ac:dyDescent="0.25">
      <c r="A58" s="3" t="s">
        <v>14</v>
      </c>
      <c r="B58" s="4" t="s">
        <v>55</v>
      </c>
      <c r="C58" s="13" t="str">
        <f>VLOOKUP(B58,Лист2!$A$2:$B$10,2)</f>
        <v>0,15л</v>
      </c>
      <c r="D58" s="4">
        <v>50</v>
      </c>
      <c r="E58" s="4">
        <f t="shared" si="1"/>
        <v>45</v>
      </c>
    </row>
    <row r="59" spans="1:5" s="10" customFormat="1" ht="27.75" customHeight="1" x14ac:dyDescent="0.25">
      <c r="A59" s="3" t="s">
        <v>15</v>
      </c>
      <c r="B59" s="4" t="s">
        <v>55</v>
      </c>
      <c r="C59" s="13" t="str">
        <f>VLOOKUP(B59,Лист2!$A$2:$B$10,2)</f>
        <v>0,15л</v>
      </c>
      <c r="D59" s="4">
        <v>50</v>
      </c>
      <c r="E59" s="4">
        <f t="shared" si="1"/>
        <v>45</v>
      </c>
    </row>
    <row r="60" spans="1:5" s="10" customFormat="1" ht="27.75" customHeight="1" x14ac:dyDescent="0.25">
      <c r="A60" s="3" t="s">
        <v>16</v>
      </c>
      <c r="B60" s="4" t="s">
        <v>55</v>
      </c>
      <c r="C60" s="13" t="str">
        <f>VLOOKUP(B60,Лист2!$A$2:$B$10,2)</f>
        <v>0,15л</v>
      </c>
      <c r="D60" s="4">
        <v>50</v>
      </c>
      <c r="E60" s="4">
        <f t="shared" si="1"/>
        <v>45</v>
      </c>
    </row>
    <row r="61" spans="1:5" s="10" customFormat="1" ht="37.5" x14ac:dyDescent="0.25">
      <c r="A61" s="3" t="s">
        <v>17</v>
      </c>
      <c r="B61" s="4" t="s">
        <v>55</v>
      </c>
      <c r="C61" s="13" t="str">
        <f>VLOOKUP(B61,Лист2!$A$2:$B$10,2)</f>
        <v>0,15л</v>
      </c>
      <c r="D61" s="4">
        <v>50</v>
      </c>
      <c r="E61" s="4">
        <f t="shared" si="1"/>
        <v>45</v>
      </c>
    </row>
    <row r="62" spans="1:5" s="10" customFormat="1" ht="27.75" customHeight="1" x14ac:dyDescent="0.25">
      <c r="A62" s="3" t="s">
        <v>18</v>
      </c>
      <c r="B62" s="4" t="s">
        <v>55</v>
      </c>
      <c r="C62" s="13" t="str">
        <f>VLOOKUP(B62,Лист2!$A$2:$B$10,2)</f>
        <v>0,15л</v>
      </c>
      <c r="D62" s="4">
        <v>50</v>
      </c>
      <c r="E62" s="4">
        <f t="shared" si="1"/>
        <v>45</v>
      </c>
    </row>
    <row r="63" spans="1:5" s="10" customFormat="1" ht="37.5" x14ac:dyDescent="0.25">
      <c r="A63" s="3" t="s">
        <v>34</v>
      </c>
      <c r="B63" s="4" t="s">
        <v>55</v>
      </c>
      <c r="C63" s="13" t="str">
        <f>VLOOKUP(B63,Лист2!$A$2:$B$10,2)</f>
        <v>0,15л</v>
      </c>
      <c r="D63" s="4">
        <v>35</v>
      </c>
      <c r="E63" s="4">
        <v>27</v>
      </c>
    </row>
    <row r="64" spans="1:5" s="10" customFormat="1" ht="37.5" x14ac:dyDescent="0.25">
      <c r="A64" s="3" t="s">
        <v>35</v>
      </c>
      <c r="B64" s="4" t="s">
        <v>55</v>
      </c>
      <c r="C64" s="13" t="str">
        <f>VLOOKUP(B64,Лист2!$A$2:$B$10,2)</f>
        <v>0,15л</v>
      </c>
      <c r="D64" s="4">
        <v>35</v>
      </c>
      <c r="E64" s="4">
        <v>27</v>
      </c>
    </row>
    <row r="65" spans="1:5" s="10" customFormat="1" ht="27.75" customHeight="1" x14ac:dyDescent="0.25">
      <c r="A65" s="3" t="s">
        <v>36</v>
      </c>
      <c r="B65" s="4" t="s">
        <v>55</v>
      </c>
      <c r="C65" s="13" t="str">
        <f>VLOOKUP(B65,Лист2!$A$2:$B$10,2)</f>
        <v>0,15л</v>
      </c>
      <c r="D65" s="4">
        <v>35</v>
      </c>
      <c r="E65" s="4">
        <v>27</v>
      </c>
    </row>
    <row r="66" spans="1:5" s="10" customFormat="1" ht="37.5" x14ac:dyDescent="0.25">
      <c r="A66" s="3" t="s">
        <v>37</v>
      </c>
      <c r="B66" s="4" t="s">
        <v>55</v>
      </c>
      <c r="C66" s="13" t="str">
        <f>VLOOKUP(B66,Лист2!$A$2:$B$10,2)</f>
        <v>0,15л</v>
      </c>
      <c r="D66" s="4">
        <v>35</v>
      </c>
      <c r="E66" s="4">
        <v>27</v>
      </c>
    </row>
    <row r="67" spans="1:5" s="10" customFormat="1" ht="27.75" customHeight="1" x14ac:dyDescent="0.25">
      <c r="A67" s="3" t="s">
        <v>38</v>
      </c>
      <c r="B67" s="4" t="s">
        <v>55</v>
      </c>
      <c r="C67" s="13" t="str">
        <f>VLOOKUP(B67,Лист2!$A$2:$B$10,2)</f>
        <v>0,15л</v>
      </c>
      <c r="D67" s="4">
        <v>35</v>
      </c>
      <c r="E67" s="4">
        <v>27</v>
      </c>
    </row>
    <row r="68" spans="1:5" s="10" customFormat="1" ht="37.5" x14ac:dyDescent="0.25">
      <c r="A68" s="3" t="s">
        <v>39</v>
      </c>
      <c r="B68" s="4" t="s">
        <v>55</v>
      </c>
      <c r="C68" s="13" t="str">
        <f>VLOOKUP(B68,Лист2!$A$2:$B$10,2)</f>
        <v>0,15л</v>
      </c>
      <c r="D68" s="4">
        <v>35</v>
      </c>
      <c r="E68" s="4">
        <v>27</v>
      </c>
    </row>
    <row r="69" spans="1:5" s="10" customFormat="1" ht="27.75" customHeight="1" x14ac:dyDescent="0.25">
      <c r="A69" s="3" t="s">
        <v>40</v>
      </c>
      <c r="B69" s="4" t="s">
        <v>55</v>
      </c>
      <c r="C69" s="13" t="str">
        <f>VLOOKUP(B69,Лист2!$A$2:$B$10,2)</f>
        <v>0,15л</v>
      </c>
      <c r="D69" s="4">
        <v>35</v>
      </c>
      <c r="E69" s="4">
        <v>27</v>
      </c>
    </row>
    <row r="70" spans="1:5" s="10" customFormat="1" ht="37.5" x14ac:dyDescent="0.25">
      <c r="A70" s="3" t="s">
        <v>41</v>
      </c>
      <c r="B70" s="4" t="s">
        <v>55</v>
      </c>
      <c r="C70" s="13" t="str">
        <f>VLOOKUP(B70,Лист2!$A$2:$B$10,2)</f>
        <v>0,15л</v>
      </c>
      <c r="D70" s="4">
        <v>35</v>
      </c>
      <c r="E70" s="4">
        <v>27</v>
      </c>
    </row>
    <row r="71" spans="1:5" s="10" customFormat="1" ht="37.5" x14ac:dyDescent="0.25">
      <c r="A71" s="3" t="s">
        <v>42</v>
      </c>
      <c r="B71" s="4" t="s">
        <v>55</v>
      </c>
      <c r="C71" s="13" t="str">
        <f>VLOOKUP(B71,Лист2!$A$2:$B$10,2)</f>
        <v>0,15л</v>
      </c>
      <c r="D71" s="4">
        <v>35</v>
      </c>
      <c r="E71" s="4">
        <v>27</v>
      </c>
    </row>
    <row r="72" spans="1:5" s="10" customFormat="1" ht="37.5" x14ac:dyDescent="0.25">
      <c r="A72" s="3" t="s">
        <v>43</v>
      </c>
      <c r="B72" s="4" t="s">
        <v>55</v>
      </c>
      <c r="C72" s="13" t="str">
        <f>VLOOKUP(B72,Лист2!$A$2:$B$10,2)</f>
        <v>0,15л</v>
      </c>
      <c r="D72" s="4">
        <v>35</v>
      </c>
      <c r="E72" s="4">
        <v>27</v>
      </c>
    </row>
    <row r="73" spans="1:5" s="10" customFormat="1" ht="27.75" customHeight="1" x14ac:dyDescent="0.25">
      <c r="A73" s="3" t="s">
        <v>44</v>
      </c>
      <c r="B73" s="4" t="s">
        <v>55</v>
      </c>
      <c r="C73" s="13" t="str">
        <f>VLOOKUP(B73,Лист2!$A$2:$B$10,2)</f>
        <v>0,15л</v>
      </c>
      <c r="D73" s="4">
        <v>35</v>
      </c>
      <c r="E73" s="4">
        <v>27</v>
      </c>
    </row>
    <row r="74" spans="1:5" s="10" customFormat="1" ht="37.5" x14ac:dyDescent="0.25">
      <c r="A74" s="3" t="s">
        <v>45</v>
      </c>
      <c r="B74" s="4" t="s">
        <v>55</v>
      </c>
      <c r="C74" s="13" t="str">
        <f>VLOOKUP(B74,Лист2!$A$2:$B$10,2)</f>
        <v>0,15л</v>
      </c>
      <c r="D74" s="4">
        <v>35</v>
      </c>
      <c r="E74" s="4">
        <v>27</v>
      </c>
    </row>
    <row r="75" spans="1:5" s="10" customFormat="1" ht="37.5" x14ac:dyDescent="0.25">
      <c r="A75" s="3" t="s">
        <v>46</v>
      </c>
      <c r="B75" s="4" t="s">
        <v>55</v>
      </c>
      <c r="C75" s="13" t="str">
        <f>VLOOKUP(B75,Лист2!$A$2:$B$10,2)</f>
        <v>0,15л</v>
      </c>
      <c r="D75" s="4">
        <v>35</v>
      </c>
      <c r="E75" s="4">
        <v>27</v>
      </c>
    </row>
    <row r="76" spans="1:5" s="10" customFormat="1" ht="37.5" x14ac:dyDescent="0.25">
      <c r="A76" s="3" t="s">
        <v>47</v>
      </c>
      <c r="B76" s="4" t="s">
        <v>55</v>
      </c>
      <c r="C76" s="13" t="str">
        <f>VLOOKUP(B76,Лист2!$A$2:$B$10,2)</f>
        <v>0,15л</v>
      </c>
      <c r="D76" s="4">
        <v>35</v>
      </c>
      <c r="E76" s="4">
        <v>27</v>
      </c>
    </row>
    <row r="77" spans="1:5" s="10" customFormat="1" ht="37.5" x14ac:dyDescent="0.25">
      <c r="A77" s="3" t="s">
        <v>48</v>
      </c>
      <c r="B77" s="4" t="s">
        <v>55</v>
      </c>
      <c r="C77" s="13" t="str">
        <f>VLOOKUP(B77,Лист2!$A$2:$B$10,2)</f>
        <v>0,15л</v>
      </c>
      <c r="D77" s="4">
        <v>35</v>
      </c>
      <c r="E77" s="4">
        <v>27</v>
      </c>
    </row>
    <row r="78" spans="1:5" s="10" customFormat="1" ht="37.5" x14ac:dyDescent="0.25">
      <c r="A78" s="3" t="s">
        <v>49</v>
      </c>
      <c r="B78" s="4" t="s">
        <v>55</v>
      </c>
      <c r="C78" s="13" t="str">
        <f>VLOOKUP(B78,Лист2!$A$2:$B$10,2)</f>
        <v>0,15л</v>
      </c>
      <c r="D78" s="4">
        <v>35</v>
      </c>
      <c r="E78" s="4">
        <v>27</v>
      </c>
    </row>
    <row r="79" spans="1:5" s="10" customFormat="1" ht="27.75" customHeight="1" x14ac:dyDescent="0.25">
      <c r="A79" s="3" t="s">
        <v>50</v>
      </c>
      <c r="B79" s="4" t="s">
        <v>55</v>
      </c>
      <c r="C79" s="13" t="str">
        <f>VLOOKUP(B79,Лист2!$A$2:$B$10,2)</f>
        <v>0,15л</v>
      </c>
      <c r="D79" s="4">
        <v>35</v>
      </c>
      <c r="E79" s="4">
        <v>27</v>
      </c>
    </row>
    <row r="80" spans="1:5" s="10" customFormat="1" ht="37.5" x14ac:dyDescent="0.25">
      <c r="A80" s="3" t="s">
        <v>51</v>
      </c>
      <c r="B80" s="4" t="s">
        <v>55</v>
      </c>
      <c r="C80" s="13" t="str">
        <f>VLOOKUP(B80,Лист2!$A$2:$B$10,2)</f>
        <v>0,15л</v>
      </c>
      <c r="D80" s="4">
        <v>35</v>
      </c>
      <c r="E80" s="4">
        <v>27</v>
      </c>
    </row>
    <row r="81" spans="1:5" s="10" customFormat="1" ht="27.75" customHeight="1" x14ac:dyDescent="0.25">
      <c r="A81" s="6" t="s">
        <v>52</v>
      </c>
      <c r="B81" s="4" t="s">
        <v>55</v>
      </c>
      <c r="C81" s="13" t="str">
        <f>VLOOKUP(B81,Лист2!$A$2:$B$10,2)</f>
        <v>0,15л</v>
      </c>
      <c r="D81" s="4">
        <v>35</v>
      </c>
      <c r="E81" s="4">
        <v>27</v>
      </c>
    </row>
    <row r="82" spans="1:5" s="10" customFormat="1" ht="27.75" customHeight="1" x14ac:dyDescent="0.25">
      <c r="A82" s="3" t="s">
        <v>61</v>
      </c>
      <c r="B82" s="4" t="s">
        <v>83</v>
      </c>
      <c r="C82" s="13" t="str">
        <f>VLOOKUP(B82,Лист2!$A$2:$B$10,2)</f>
        <v>0,6л</v>
      </c>
      <c r="D82" s="4">
        <v>100</v>
      </c>
      <c r="E82" s="4">
        <v>80</v>
      </c>
    </row>
    <row r="83" spans="1:5" s="10" customFormat="1" ht="27.75" customHeight="1" x14ac:dyDescent="0.25">
      <c r="A83" s="3" t="s">
        <v>61</v>
      </c>
      <c r="B83" s="4" t="s">
        <v>63</v>
      </c>
      <c r="C83" s="13" t="str">
        <f>VLOOKUP(B83,Лист2!$A$2:$B$10,2)</f>
        <v>0,8л</v>
      </c>
      <c r="D83" s="4">
        <v>150</v>
      </c>
      <c r="E83" s="4">
        <v>130</v>
      </c>
    </row>
    <row r="84" spans="1:5" s="10" customFormat="1" ht="27.75" customHeight="1" x14ac:dyDescent="0.25">
      <c r="A84" s="3" t="s">
        <v>61</v>
      </c>
      <c r="B84" s="4" t="s">
        <v>85</v>
      </c>
      <c r="C84" s="13" t="str">
        <f>VLOOKUP(B84,Лист2!$A$2:$B$10,2)</f>
        <v>1,0л</v>
      </c>
      <c r="D84" s="4">
        <v>200</v>
      </c>
      <c r="E84" s="4">
        <f>ROUND(D84-D84*10/100,0)</f>
        <v>180</v>
      </c>
    </row>
    <row r="85" spans="1:5" s="10" customFormat="1" ht="27.75" customHeight="1" x14ac:dyDescent="0.25">
      <c r="A85" s="3" t="s">
        <v>65</v>
      </c>
      <c r="B85" s="4" t="s">
        <v>83</v>
      </c>
      <c r="C85" s="13" t="str">
        <f>VLOOKUP(B85,Лист2!$A$2:$B$10,2)</f>
        <v>0,6л</v>
      </c>
      <c r="D85" s="4">
        <v>150</v>
      </c>
      <c r="E85" s="4">
        <v>130</v>
      </c>
    </row>
    <row r="86" spans="1:5" s="10" customFormat="1" ht="27.75" customHeight="1" x14ac:dyDescent="0.25">
      <c r="A86" s="3" t="s">
        <v>65</v>
      </c>
      <c r="B86" s="4" t="s">
        <v>63</v>
      </c>
      <c r="C86" s="13" t="str">
        <f>VLOOKUP(B86,Лист2!$A$2:$B$10,2)</f>
        <v>0,8л</v>
      </c>
      <c r="D86" s="4">
        <v>200</v>
      </c>
      <c r="E86" s="4">
        <v>180</v>
      </c>
    </row>
    <row r="87" spans="1:5" s="10" customFormat="1" ht="27.75" customHeight="1" x14ac:dyDescent="0.25">
      <c r="A87" s="3" t="s">
        <v>65</v>
      </c>
      <c r="B87" s="4" t="s">
        <v>85</v>
      </c>
      <c r="C87" s="13" t="str">
        <f>VLOOKUP(B87,Лист2!$A$2:$B$10,2)</f>
        <v>1,0л</v>
      </c>
      <c r="D87" s="4">
        <v>250</v>
      </c>
      <c r="E87" s="4">
        <v>200</v>
      </c>
    </row>
    <row r="88" spans="1:5" s="10" customFormat="1" ht="27.75" customHeight="1" x14ac:dyDescent="0.25">
      <c r="A88" s="3" t="s">
        <v>19</v>
      </c>
      <c r="B88" s="4" t="s">
        <v>55</v>
      </c>
      <c r="C88" s="13" t="str">
        <f>VLOOKUP(B88,Лист2!$A$2:$B$10,2)</f>
        <v>0,15л</v>
      </c>
      <c r="D88" s="4">
        <v>50</v>
      </c>
      <c r="E88" s="4">
        <f>ROUND(D88-D88*10/100,0)</f>
        <v>45</v>
      </c>
    </row>
    <row r="89" spans="1:5" s="10" customFormat="1" ht="27.75" customHeight="1" x14ac:dyDescent="0.25">
      <c r="A89" s="3" t="s">
        <v>20</v>
      </c>
      <c r="B89" s="4" t="s">
        <v>55</v>
      </c>
      <c r="C89" s="13" t="str">
        <f>VLOOKUP(B89,Лист2!$A$2:$B$10,2)</f>
        <v>0,15л</v>
      </c>
      <c r="D89" s="4">
        <v>50</v>
      </c>
      <c r="E89" s="4">
        <f>ROUND(D89-D89*10/100,0)</f>
        <v>45</v>
      </c>
    </row>
    <row r="90" spans="1:5" s="10" customFormat="1" ht="27.75" customHeight="1" x14ac:dyDescent="0.25">
      <c r="A90" s="3" t="s">
        <v>21</v>
      </c>
      <c r="B90" s="4" t="s">
        <v>55</v>
      </c>
      <c r="C90" s="13" t="str">
        <f>VLOOKUP(B90,Лист2!$A$2:$B$10,2)</f>
        <v>0,15л</v>
      </c>
      <c r="D90" s="4">
        <v>50</v>
      </c>
      <c r="E90" s="4">
        <f>ROUND(D90-D90*10/100,0)</f>
        <v>45</v>
      </c>
    </row>
    <row r="91" spans="1:5" s="10" customFormat="1" ht="27.75" customHeight="1" x14ac:dyDescent="0.25">
      <c r="A91" s="6" t="s">
        <v>75</v>
      </c>
      <c r="B91" s="4" t="s">
        <v>55</v>
      </c>
      <c r="C91" s="13" t="str">
        <f>VLOOKUP(B91,Лист2!$A$2:$B$10,2)</f>
        <v>0,15л</v>
      </c>
      <c r="D91" s="4">
        <v>35</v>
      </c>
      <c r="E91" s="4">
        <v>30</v>
      </c>
    </row>
    <row r="92" spans="1:5" s="10" customFormat="1" ht="27.75" customHeight="1" x14ac:dyDescent="0.25">
      <c r="A92" s="6" t="s">
        <v>58</v>
      </c>
      <c r="B92" s="4" t="s">
        <v>63</v>
      </c>
      <c r="C92" s="13" t="str">
        <f>VLOOKUP(B92,Лист2!$A$2:$B$10,2)</f>
        <v>0,8л</v>
      </c>
      <c r="D92" s="4">
        <v>200</v>
      </c>
      <c r="E92" s="4">
        <v>180</v>
      </c>
    </row>
    <row r="93" spans="1:5" s="10" customFormat="1" ht="27.75" customHeight="1" x14ac:dyDescent="0.25">
      <c r="A93" s="3" t="s">
        <v>33</v>
      </c>
      <c r="B93" s="4" t="s">
        <v>55</v>
      </c>
      <c r="C93" s="13" t="str">
        <f>VLOOKUP(B93,Лист2!$A$2:$B$10,2)</f>
        <v>0,15л</v>
      </c>
      <c r="D93" s="4">
        <v>35</v>
      </c>
      <c r="E93" s="4">
        <f>ROUND(D93-D93*10/100,0)</f>
        <v>32</v>
      </c>
    </row>
    <row r="94" spans="1:5" s="10" customFormat="1" ht="27.75" customHeight="1" x14ac:dyDescent="0.25">
      <c r="A94" s="3" t="s">
        <v>79</v>
      </c>
      <c r="B94" s="4" t="s">
        <v>63</v>
      </c>
      <c r="C94" s="13" t="str">
        <f>VLOOKUP(B94,Лист2!$A$2:$B$10,2)</f>
        <v>0,8л</v>
      </c>
      <c r="D94" s="4">
        <v>400</v>
      </c>
      <c r="E94" s="4">
        <v>300</v>
      </c>
    </row>
    <row r="95" spans="1:5" s="10" customFormat="1" ht="27.75" customHeight="1" x14ac:dyDescent="0.25">
      <c r="A95" s="3" t="s">
        <v>80</v>
      </c>
      <c r="B95" s="4" t="s">
        <v>63</v>
      </c>
      <c r="C95" s="13" t="str">
        <f>VLOOKUP(B95,Лист2!$A$2:$B$10,2)</f>
        <v>0,8л</v>
      </c>
      <c r="D95" s="4">
        <v>400</v>
      </c>
      <c r="E95" s="4">
        <v>300</v>
      </c>
    </row>
    <row r="96" spans="1:5" s="10" customFormat="1" ht="27.75" customHeight="1" x14ac:dyDescent="0.25">
      <c r="A96" s="3" t="s">
        <v>81</v>
      </c>
      <c r="B96" s="4" t="s">
        <v>63</v>
      </c>
      <c r="C96" s="13" t="str">
        <f>VLOOKUP(B96,Лист2!$A$2:$B$10,2)</f>
        <v>0,8л</v>
      </c>
      <c r="D96" s="4">
        <v>400</v>
      </c>
      <c r="E96" s="4">
        <v>300</v>
      </c>
    </row>
    <row r="97" spans="1:5" s="10" customFormat="1" ht="27.75" customHeight="1" x14ac:dyDescent="0.25">
      <c r="A97" s="3" t="s">
        <v>82</v>
      </c>
      <c r="B97" s="4" t="s">
        <v>63</v>
      </c>
      <c r="C97" s="13" t="str">
        <f>VLOOKUP(B97,Лист2!$A$2:$B$10,2)</f>
        <v>0,8л</v>
      </c>
      <c r="D97" s="4">
        <v>400</v>
      </c>
      <c r="E97" s="4">
        <v>300</v>
      </c>
    </row>
    <row r="98" spans="1:5" x14ac:dyDescent="0.25">
      <c r="A98" s="29"/>
      <c r="B98" s="30"/>
      <c r="C98" s="30"/>
      <c r="D98" s="30"/>
      <c r="E98" s="31"/>
    </row>
    <row r="99" spans="1:5" ht="18.75" x14ac:dyDescent="0.3">
      <c r="A99" s="27" t="s">
        <v>95</v>
      </c>
      <c r="B99" s="28"/>
      <c r="C99" s="28"/>
      <c r="D99" s="28">
        <v>10</v>
      </c>
      <c r="E99" s="26"/>
    </row>
    <row r="100" spans="1:5" ht="18.75" x14ac:dyDescent="0.3">
      <c r="A100" s="27" t="s">
        <v>96</v>
      </c>
      <c r="B100" s="28"/>
      <c r="C100" s="28"/>
      <c r="D100" s="28">
        <v>30</v>
      </c>
      <c r="E100" s="26"/>
    </row>
    <row r="101" spans="1:5" ht="36" x14ac:dyDescent="0.25">
      <c r="A101" s="38" t="s">
        <v>99</v>
      </c>
      <c r="B101" s="25"/>
      <c r="C101" s="25"/>
      <c r="D101" s="28">
        <v>50</v>
      </c>
      <c r="E101" s="26"/>
    </row>
    <row r="102" spans="1:5" x14ac:dyDescent="0.25">
      <c r="A102" s="24"/>
      <c r="B102" s="25"/>
      <c r="C102" s="25"/>
      <c r="D102" s="25"/>
      <c r="E102" s="26"/>
    </row>
    <row r="103" spans="1:5" ht="15" customHeight="1" x14ac:dyDescent="0.25"/>
    <row r="104" spans="1:5" ht="15" customHeight="1" x14ac:dyDescent="0.25"/>
    <row r="105" spans="1:5" ht="15" customHeight="1" x14ac:dyDescent="0.25"/>
    <row r="106" spans="1:5" ht="15" customHeight="1" x14ac:dyDescent="0.25"/>
    <row r="107" spans="1:5" ht="15" customHeight="1" x14ac:dyDescent="0.25"/>
  </sheetData>
  <sheetProtection password="C491" sheet="1" objects="1" scenarios="1"/>
  <mergeCells count="12">
    <mergeCell ref="A15:E15"/>
    <mergeCell ref="B1:E1"/>
    <mergeCell ref="B3:E3"/>
    <mergeCell ref="B5:E5"/>
    <mergeCell ref="A7:A8"/>
    <mergeCell ref="B7:E8"/>
    <mergeCell ref="A9:E9"/>
    <mergeCell ref="A10:A11"/>
    <mergeCell ref="B10:E11"/>
    <mergeCell ref="A12:E12"/>
    <mergeCell ref="A13:E13"/>
    <mergeCell ref="A14:E14"/>
  </mergeCells>
  <pageMargins left="0.51181102362204722" right="0.31496062992125984" top="0.35433070866141736" bottom="0.35433070866141736" header="0.31496062992125984" footer="0.31496062992125984"/>
  <pageSetup paperSize="9" scale="8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6" sqref="B6"/>
    </sheetView>
  </sheetViews>
  <sheetFormatPr defaultRowHeight="15" x14ac:dyDescent="0.25"/>
  <cols>
    <col min="2" max="2" width="19.42578125" customWidth="1"/>
  </cols>
  <sheetData>
    <row r="1" spans="1:2" ht="15.75" thickBot="1" x14ac:dyDescent="0.3">
      <c r="A1" t="s">
        <v>54</v>
      </c>
    </row>
    <row r="2" spans="1:2" x14ac:dyDescent="0.25">
      <c r="A2" s="14" t="s">
        <v>83</v>
      </c>
      <c r="B2" s="15" t="s">
        <v>87</v>
      </c>
    </row>
    <row r="3" spans="1:2" x14ac:dyDescent="0.25">
      <c r="A3" s="16" t="s">
        <v>63</v>
      </c>
      <c r="B3" s="17" t="s">
        <v>88</v>
      </c>
    </row>
    <row r="4" spans="1:2" x14ac:dyDescent="0.25">
      <c r="A4" s="16" t="s">
        <v>85</v>
      </c>
      <c r="B4" s="17" t="s">
        <v>89</v>
      </c>
    </row>
    <row r="5" spans="1:2" s="1" customFormat="1" x14ac:dyDescent="0.25">
      <c r="A5" s="16" t="s">
        <v>90</v>
      </c>
      <c r="B5" s="17" t="s">
        <v>100</v>
      </c>
    </row>
    <row r="6" spans="1:2" x14ac:dyDescent="0.25">
      <c r="A6" s="16" t="s">
        <v>57</v>
      </c>
      <c r="B6" s="17" t="s">
        <v>86</v>
      </c>
    </row>
    <row r="7" spans="1:2" x14ac:dyDescent="0.25">
      <c r="A7" s="16"/>
      <c r="B7" s="17"/>
    </row>
    <row r="8" spans="1:2" x14ac:dyDescent="0.25">
      <c r="A8" s="16"/>
      <c r="B8" s="17"/>
    </row>
    <row r="9" spans="1:2" x14ac:dyDescent="0.25">
      <c r="A9" s="16"/>
      <c r="B9" s="17"/>
    </row>
    <row r="10" spans="1:2" ht="15.75" thickBot="1" x14ac:dyDescent="0.3">
      <c r="A10" s="18"/>
      <c r="B10" s="19"/>
    </row>
  </sheetData>
  <sheetProtection password="C491" sheet="1" objects="1" scenarios="1" selectLockedCells="1" selectUn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workbookViewId="0">
      <selection sqref="A1:E17"/>
    </sheetView>
  </sheetViews>
  <sheetFormatPr defaultRowHeight="21" x14ac:dyDescent="0.35"/>
  <cols>
    <col min="1" max="1" width="31.140625" style="32" customWidth="1"/>
    <col min="2" max="2" width="14.140625" style="32" customWidth="1"/>
    <col min="3" max="3" width="17" style="33" customWidth="1"/>
    <col min="4" max="4" width="14.140625" style="32" customWidth="1"/>
    <col min="5" max="5" width="15.5703125" style="32" customWidth="1"/>
    <col min="6" max="16384" width="9.140625" style="32"/>
  </cols>
  <sheetData>
    <row r="1" spans="1:5" ht="55.5" customHeight="1" x14ac:dyDescent="0.4">
      <c r="A1" s="50" t="str">
        <f>Прайс!A15</f>
        <v>Прайс-лист (розница/опт) на сезон 2024г. 
(действует с 20.04.2024г.)</v>
      </c>
      <c r="B1" s="51"/>
      <c r="C1" s="51"/>
      <c r="D1" s="51"/>
      <c r="E1" s="52"/>
    </row>
    <row r="2" spans="1:5" ht="63" x14ac:dyDescent="0.35">
      <c r="A2" s="34" t="str">
        <f>Прайс!A16</f>
        <v>Наименование</v>
      </c>
      <c r="B2" s="34" t="str">
        <f>Прайс!B16</f>
        <v>Тара</v>
      </c>
      <c r="C2" s="34" t="str">
        <f>Прайс!C16</f>
        <v>Объем горшка</v>
      </c>
      <c r="D2" s="34" t="str">
        <f>Прайс!D16</f>
        <v>Цена (розница)</v>
      </c>
      <c r="E2" s="34" t="str">
        <f>Прайс!E16</f>
        <v>Цена (от 20тыс.руб.)</v>
      </c>
    </row>
    <row r="3" spans="1:5" x14ac:dyDescent="0.35">
      <c r="A3" s="37" t="str">
        <f>Прайс!A18</f>
        <v>Астра</v>
      </c>
      <c r="B3" s="35" t="str">
        <f>Прайс!B18</f>
        <v>Е6</v>
      </c>
      <c r="C3" s="34" t="str">
        <f>Прайс!C18</f>
        <v>0,15л</v>
      </c>
      <c r="D3" s="35">
        <f>Прайс!D18</f>
        <v>35</v>
      </c>
      <c r="E3" s="35">
        <f>Прайс!E18</f>
        <v>30</v>
      </c>
    </row>
    <row r="4" spans="1:5" x14ac:dyDescent="0.35">
      <c r="A4" s="37" t="str">
        <f>Прайс!A24</f>
        <v>Гацания</v>
      </c>
      <c r="B4" s="35" t="str">
        <f>Прайс!B24</f>
        <v>Е6</v>
      </c>
      <c r="C4" s="34" t="str">
        <f>Прайс!C24</f>
        <v>0,15л</v>
      </c>
      <c r="D4" s="35">
        <f>Прайс!D24</f>
        <v>35</v>
      </c>
      <c r="E4" s="35">
        <f>Прайс!E24</f>
        <v>30</v>
      </c>
    </row>
    <row r="5" spans="1:5" x14ac:dyDescent="0.35">
      <c r="A5" s="37" t="str">
        <f>Прайс!A25</f>
        <v>Гвоздика турецкая</v>
      </c>
      <c r="B5" s="35" t="str">
        <f>Прайс!B25</f>
        <v>Е6</v>
      </c>
      <c r="C5" s="34" t="str">
        <f>Прайс!C25</f>
        <v>0,15л</v>
      </c>
      <c r="D5" s="35">
        <f>Прайс!D25</f>
        <v>35</v>
      </c>
      <c r="E5" s="35">
        <f>Прайс!E25</f>
        <v>30</v>
      </c>
    </row>
    <row r="6" spans="1:5" x14ac:dyDescent="0.35">
      <c r="A6" s="37" t="str">
        <f>Прайс!A33</f>
        <v xml:space="preserve">Колеус Блэк Дракон </v>
      </c>
      <c r="B6" s="35" t="str">
        <f>Прайс!B33</f>
        <v>Е6</v>
      </c>
      <c r="C6" s="34" t="str">
        <f>Прайс!C33</f>
        <v>0,15л</v>
      </c>
      <c r="D6" s="35">
        <f>Прайс!D33</f>
        <v>35</v>
      </c>
      <c r="E6" s="35">
        <f>Прайс!E33</f>
        <v>30</v>
      </c>
    </row>
    <row r="7" spans="1:5" ht="42" x14ac:dyDescent="0.35">
      <c r="A7" s="37" t="str">
        <f>Прайс!A63</f>
        <v xml:space="preserve">Петуния грандифлора Дримс Бургунди </v>
      </c>
      <c r="B7" s="35" t="str">
        <f>Прайс!B63</f>
        <v>Е6</v>
      </c>
      <c r="C7" s="34" t="str">
        <f>Прайс!C63</f>
        <v>0,15л</v>
      </c>
      <c r="D7" s="35">
        <f>Прайс!D63</f>
        <v>35</v>
      </c>
      <c r="E7" s="35">
        <f>Прайс!E63</f>
        <v>27</v>
      </c>
    </row>
    <row r="8" spans="1:5" x14ac:dyDescent="0.35">
      <c r="A8" s="37" t="str">
        <f>Прайс!A91</f>
        <v>Сальвия</v>
      </c>
      <c r="B8" s="35" t="str">
        <f>Прайс!B91</f>
        <v>Е6</v>
      </c>
      <c r="C8" s="34" t="str">
        <f>Прайс!C91</f>
        <v>0,15л</v>
      </c>
      <c r="D8" s="35">
        <f>Прайс!D91</f>
        <v>35</v>
      </c>
      <c r="E8" s="35">
        <f>Прайс!E91</f>
        <v>30</v>
      </c>
    </row>
    <row r="9" spans="1:5" ht="42" x14ac:dyDescent="0.35">
      <c r="A9" s="37" t="str">
        <f>Прайс!A93</f>
        <v xml:space="preserve">Цинерария Сильвердаст </v>
      </c>
      <c r="B9" s="35" t="str">
        <f>Прайс!B93</f>
        <v>Е6</v>
      </c>
      <c r="C9" s="34" t="str">
        <f>Прайс!C93</f>
        <v>0,15л</v>
      </c>
      <c r="D9" s="35">
        <f>Прайс!D93</f>
        <v>35</v>
      </c>
      <c r="E9" s="35">
        <f>Прайс!E93</f>
        <v>32</v>
      </c>
    </row>
    <row r="10" spans="1:5" ht="63" x14ac:dyDescent="0.35">
      <c r="A10" s="37" t="str">
        <f>Прайс!A20</f>
        <v xml:space="preserve">Бархатцы прямостоячие Тайшан Еллоу </v>
      </c>
      <c r="B10" s="35" t="str">
        <f>Прайс!B20</f>
        <v>Е6</v>
      </c>
      <c r="C10" s="34" t="str">
        <f>Прайс!C20</f>
        <v>0,15л</v>
      </c>
      <c r="D10" s="35">
        <f>Прайс!D20</f>
        <v>40</v>
      </c>
      <c r="E10" s="35">
        <f>Прайс!E20</f>
        <v>35</v>
      </c>
    </row>
    <row r="11" spans="1:5" ht="42" x14ac:dyDescent="0.35">
      <c r="A11" s="37" t="str">
        <f>Прайс!A42</f>
        <v xml:space="preserve">Лобелия ампельная Регата Марин Блю </v>
      </c>
      <c r="B11" s="35" t="str">
        <f>Прайс!B42</f>
        <v>Е6</v>
      </c>
      <c r="C11" s="34" t="str">
        <f>Прайс!C42</f>
        <v>0,15л</v>
      </c>
      <c r="D11" s="35">
        <f>Прайс!D42</f>
        <v>40</v>
      </c>
      <c r="E11" s="35">
        <f>Прайс!E42</f>
        <v>35</v>
      </c>
    </row>
    <row r="12" spans="1:5" ht="42" x14ac:dyDescent="0.35">
      <c r="A12" s="37" t="str">
        <f>Прайс!A23</f>
        <v>Виола Колоссус (ассортимент)</v>
      </c>
      <c r="B12" s="35" t="str">
        <f>Прайс!B23</f>
        <v>Е6</v>
      </c>
      <c r="C12" s="34" t="str">
        <f>Прайс!C23</f>
        <v>0,15л</v>
      </c>
      <c r="D12" s="35">
        <f>Прайс!D23</f>
        <v>50</v>
      </c>
      <c r="E12" s="35">
        <f>Прайс!E23</f>
        <v>45</v>
      </c>
    </row>
    <row r="13" spans="1:5" x14ac:dyDescent="0.35">
      <c r="A13" s="37" t="str">
        <f>Прайс!A45</f>
        <v>Львиный зев</v>
      </c>
      <c r="B13" s="35" t="str">
        <f>Прайс!B45</f>
        <v xml:space="preserve">Е6 </v>
      </c>
      <c r="C13" s="34" t="str">
        <f>Прайс!C45</f>
        <v>0,15л</v>
      </c>
      <c r="D13" s="35">
        <f>Прайс!D45</f>
        <v>50</v>
      </c>
      <c r="E13" s="35">
        <f>Прайс!E45</f>
        <v>45</v>
      </c>
    </row>
    <row r="14" spans="1:5" ht="42" x14ac:dyDescent="0.35">
      <c r="A14" s="37" t="str">
        <f>Прайс!A57</f>
        <v>Петуния ампельная Лавина Желтая</v>
      </c>
      <c r="B14" s="35" t="str">
        <f>Прайс!B57</f>
        <v>Е6</v>
      </c>
      <c r="C14" s="34" t="str">
        <f>Прайс!C57</f>
        <v>0,15л</v>
      </c>
      <c r="D14" s="35">
        <f>Прайс!D57</f>
        <v>50</v>
      </c>
      <c r="E14" s="35">
        <f>Прайс!E57</f>
        <v>45</v>
      </c>
    </row>
    <row r="15" spans="1:5" ht="42" x14ac:dyDescent="0.35">
      <c r="A15" s="37" t="str">
        <f>Прайс!A88</f>
        <v xml:space="preserve">Петуния махровая Дуо Блю </v>
      </c>
      <c r="B15" s="35" t="str">
        <f>Прайс!B88</f>
        <v>Е6</v>
      </c>
      <c r="C15" s="34" t="str">
        <f>Прайс!C88</f>
        <v>0,15л</v>
      </c>
      <c r="D15" s="35">
        <f>Прайс!D88</f>
        <v>50</v>
      </c>
      <c r="E15" s="35">
        <f>Прайс!E88</f>
        <v>45</v>
      </c>
    </row>
    <row r="16" spans="1:5" ht="42" x14ac:dyDescent="0.35">
      <c r="A16" s="37" t="str">
        <f>Прайс!A17</f>
        <v>Алиссум (ассортимент)</v>
      </c>
      <c r="B16" s="35" t="str">
        <f>Прайс!B17</f>
        <v>КВ7</v>
      </c>
      <c r="C16" s="34" t="str">
        <f>Прайс!C17</f>
        <v>0,25л</v>
      </c>
      <c r="D16" s="35">
        <f>Прайс!D17</f>
        <v>80</v>
      </c>
      <c r="E16" s="35">
        <f>Прайс!E17</f>
        <v>70</v>
      </c>
    </row>
    <row r="17" spans="1:5" x14ac:dyDescent="0.35">
      <c r="A17" s="37" t="str">
        <f>Прайс!A19</f>
        <v>Бакопа</v>
      </c>
      <c r="B17" s="35" t="str">
        <f>Прайс!B19</f>
        <v>КВ7</v>
      </c>
      <c r="C17" s="34" t="str">
        <f>Прайс!C19</f>
        <v>0,25л</v>
      </c>
      <c r="D17" s="35">
        <f>Прайс!D19</f>
        <v>80</v>
      </c>
      <c r="E17" s="35">
        <f>Прайс!E19</f>
        <v>70</v>
      </c>
    </row>
    <row r="18" spans="1:5" ht="42" x14ac:dyDescent="0.35">
      <c r="A18" s="37" t="str">
        <f>Прайс!A82</f>
        <v>Петуния кустовая (ассортимент)</v>
      </c>
      <c r="B18" s="35" t="str">
        <f>Прайс!B82</f>
        <v>D11</v>
      </c>
      <c r="C18" s="34" t="str">
        <f>Прайс!C82</f>
        <v>0,6л</v>
      </c>
      <c r="D18" s="35">
        <f>Прайс!D82</f>
        <v>100</v>
      </c>
      <c r="E18" s="35">
        <f>Прайс!E82</f>
        <v>80</v>
      </c>
    </row>
    <row r="19" spans="1:5" x14ac:dyDescent="0.35">
      <c r="A19" s="37" t="str">
        <f>Прайс!A31</f>
        <v>Калибрахоа</v>
      </c>
      <c r="B19" s="35" t="str">
        <f>Прайс!B31</f>
        <v>КВ7</v>
      </c>
      <c r="C19" s="34" t="str">
        <f>Прайс!C31</f>
        <v>0,25л</v>
      </c>
      <c r="D19" s="35">
        <f>Прайс!D31</f>
        <v>150</v>
      </c>
      <c r="E19" s="35">
        <f>Прайс!E31</f>
        <v>130</v>
      </c>
    </row>
    <row r="20" spans="1:5" ht="42" x14ac:dyDescent="0.35">
      <c r="A20" s="37" t="str">
        <f>Прайс!A53</f>
        <v>Петуния ампельная (ассортимент)</v>
      </c>
      <c r="B20" s="35" t="str">
        <f>Прайс!B53</f>
        <v>D11</v>
      </c>
      <c r="C20" s="34" t="str">
        <f>Прайс!C53</f>
        <v>0,6л</v>
      </c>
      <c r="D20" s="35">
        <f>Прайс!D53</f>
        <v>150</v>
      </c>
      <c r="E20" s="35">
        <f>Прайс!E53</f>
        <v>130</v>
      </c>
    </row>
    <row r="21" spans="1:5" ht="42" x14ac:dyDescent="0.35">
      <c r="A21" s="37" t="str">
        <f>Прайс!A83</f>
        <v>Петуния кустовая (ассортимент)</v>
      </c>
      <c r="B21" s="35" t="str">
        <f>Прайс!B83</f>
        <v>D12</v>
      </c>
      <c r="C21" s="34" t="str">
        <f>Прайс!C83</f>
        <v>0,8л</v>
      </c>
      <c r="D21" s="35">
        <f>Прайс!D83</f>
        <v>150</v>
      </c>
      <c r="E21" s="35">
        <f>Прайс!E83</f>
        <v>130</v>
      </c>
    </row>
    <row r="22" spans="1:5" ht="42" x14ac:dyDescent="0.35">
      <c r="A22" s="37" t="str">
        <f>Прайс!A85</f>
        <v>Петуния махровая (ассортимент)</v>
      </c>
      <c r="B22" s="35" t="str">
        <f>Прайс!B85</f>
        <v>D11</v>
      </c>
      <c r="C22" s="34" t="str">
        <f>Прайс!C85</f>
        <v>0,6л</v>
      </c>
      <c r="D22" s="35">
        <f>Прайс!D85</f>
        <v>150</v>
      </c>
      <c r="E22" s="35">
        <f>Прайс!E85</f>
        <v>130</v>
      </c>
    </row>
    <row r="23" spans="1:5" ht="42" x14ac:dyDescent="0.35">
      <c r="A23" s="37" t="str">
        <f>Прайс!A54</f>
        <v>Петуния ампельная (ассортимент)</v>
      </c>
      <c r="B23" s="35" t="str">
        <f>Прайс!B54</f>
        <v>D12</v>
      </c>
      <c r="C23" s="34" t="str">
        <f>Прайс!C54</f>
        <v>0,8л</v>
      </c>
      <c r="D23" s="35">
        <f>Прайс!D54</f>
        <v>200</v>
      </c>
      <c r="E23" s="35">
        <f>Прайс!E54</f>
        <v>180</v>
      </c>
    </row>
    <row r="24" spans="1:5" ht="42" x14ac:dyDescent="0.35">
      <c r="A24" s="37" t="str">
        <f>Прайс!A84</f>
        <v>Петуния кустовая (ассортимент)</v>
      </c>
      <c r="B24" s="35" t="str">
        <f>Прайс!B84</f>
        <v>D13</v>
      </c>
      <c r="C24" s="34" t="str">
        <f>Прайс!C84</f>
        <v>1,0л</v>
      </c>
      <c r="D24" s="35">
        <f>Прайс!D84</f>
        <v>200</v>
      </c>
      <c r="E24" s="35">
        <f>Прайс!E84</f>
        <v>180</v>
      </c>
    </row>
    <row r="25" spans="1:5" ht="42" x14ac:dyDescent="0.35">
      <c r="A25" s="37" t="str">
        <f>Прайс!A86</f>
        <v>Петуния махровая (ассортимент)</v>
      </c>
      <c r="B25" s="35" t="str">
        <f>Прайс!B86</f>
        <v>D12</v>
      </c>
      <c r="C25" s="34" t="str">
        <f>Прайс!C86</f>
        <v>0,8л</v>
      </c>
      <c r="D25" s="35">
        <f>Прайс!D86</f>
        <v>200</v>
      </c>
      <c r="E25" s="35">
        <f>Прайс!E86</f>
        <v>180</v>
      </c>
    </row>
    <row r="26" spans="1:5" x14ac:dyDescent="0.35">
      <c r="A26" s="37" t="str">
        <f>Прайс!A26</f>
        <v xml:space="preserve">Георгина Фигаро Вайт </v>
      </c>
      <c r="B26" s="35" t="str">
        <f>Прайс!B26</f>
        <v>D12</v>
      </c>
      <c r="C26" s="34" t="str">
        <f>Прайс!C26</f>
        <v>0,8л</v>
      </c>
      <c r="D26" s="35">
        <f>Прайс!D26</f>
        <v>150</v>
      </c>
      <c r="E26" s="35">
        <f>Прайс!E26</f>
        <v>130</v>
      </c>
    </row>
    <row r="27" spans="1:5" ht="42" x14ac:dyDescent="0.35">
      <c r="A27" s="37" t="str">
        <f>Прайс!A55</f>
        <v>Петуния ампельная (ассортимент)</v>
      </c>
      <c r="B27" s="35" t="str">
        <f>Прайс!B55</f>
        <v>D13</v>
      </c>
      <c r="C27" s="34" t="str">
        <f>Прайс!C55</f>
        <v>1,0л</v>
      </c>
      <c r="D27" s="35">
        <f>Прайс!D55</f>
        <v>250</v>
      </c>
      <c r="E27" s="35">
        <f>Прайс!E55</f>
        <v>230</v>
      </c>
    </row>
    <row r="28" spans="1:5" ht="42" x14ac:dyDescent="0.35">
      <c r="A28" s="37" t="str">
        <f>Прайс!A87</f>
        <v>Петуния махровая (ассортимент)</v>
      </c>
      <c r="B28" s="35" t="str">
        <f>Прайс!B87</f>
        <v>D13</v>
      </c>
      <c r="C28" s="34" t="str">
        <f>Прайс!C87</f>
        <v>1,0л</v>
      </c>
      <c r="D28" s="35">
        <f>Прайс!D87</f>
        <v>250</v>
      </c>
      <c r="E28" s="35">
        <f>Прайс!E87</f>
        <v>200</v>
      </c>
    </row>
    <row r="29" spans="1:5" x14ac:dyDescent="0.35">
      <c r="A29" s="37" t="str">
        <f>Прайс!A22</f>
        <v>Бегония клубневая</v>
      </c>
      <c r="B29" s="35" t="str">
        <f>Прайс!B22</f>
        <v>D12</v>
      </c>
      <c r="C29" s="34" t="str">
        <f>Прайс!C22</f>
        <v>0,8л</v>
      </c>
      <c r="D29" s="35">
        <f>Прайс!D22</f>
        <v>300</v>
      </c>
      <c r="E29" s="35">
        <f>Прайс!E22</f>
        <v>270</v>
      </c>
    </row>
    <row r="30" spans="1:5" x14ac:dyDescent="0.35">
      <c r="A30" s="37" t="str">
        <f>Прайс!A30</f>
        <v>Глоксиния</v>
      </c>
      <c r="B30" s="35" t="str">
        <f>Прайс!B30</f>
        <v>D12</v>
      </c>
      <c r="C30" s="34" t="str">
        <f>Прайс!C30</f>
        <v>0,8л</v>
      </c>
      <c r="D30" s="35">
        <f>Прайс!D30</f>
        <v>200</v>
      </c>
      <c r="E30" s="35">
        <f>Прайс!E30</f>
        <v>180</v>
      </c>
    </row>
    <row r="31" spans="1:5" ht="42" x14ac:dyDescent="0.35">
      <c r="A31" s="37" t="str">
        <f>Прайс!A46</f>
        <v xml:space="preserve">Пеларгония зональная Маверик Вайт </v>
      </c>
      <c r="B31" s="35" t="str">
        <f>Прайс!B46</f>
        <v>D12</v>
      </c>
      <c r="C31" s="34" t="str">
        <f>Прайс!C46</f>
        <v>0,8л</v>
      </c>
      <c r="D31" s="35">
        <f>Прайс!D46</f>
        <v>300</v>
      </c>
      <c r="E31" s="35">
        <f>Прайс!E46</f>
        <v>270</v>
      </c>
    </row>
    <row r="32" spans="1:5" x14ac:dyDescent="0.35">
      <c r="A32" s="37" t="str">
        <f>Прайс!A32</f>
        <v>Калибрахоа</v>
      </c>
      <c r="B32" s="35" t="str">
        <f>Прайс!B32</f>
        <v>D12</v>
      </c>
      <c r="C32" s="34" t="str">
        <f>Прайс!C32</f>
        <v>0,8л</v>
      </c>
      <c r="D32" s="35">
        <f>Прайс!D32</f>
        <v>450</v>
      </c>
      <c r="E32" s="35">
        <f>Прайс!E32</f>
        <v>400</v>
      </c>
    </row>
    <row r="33" spans="1:5" ht="42" x14ac:dyDescent="0.35">
      <c r="A33" s="37" t="str">
        <f>Прайс!A56</f>
        <v>Петуния ампельная (ассортимент)</v>
      </c>
      <c r="B33" s="35" t="str">
        <f>Прайс!B56</f>
        <v>Кашпо</v>
      </c>
      <c r="C33" s="34" t="str">
        <f>Прайс!C56</f>
        <v>2,5л</v>
      </c>
      <c r="D33" s="35">
        <f>Прайс!D56</f>
        <v>450</v>
      </c>
      <c r="E33" s="35">
        <f>Прайс!E56</f>
        <v>420</v>
      </c>
    </row>
    <row r="34" spans="1:5" ht="42" x14ac:dyDescent="0.35">
      <c r="A34" s="37" t="str">
        <f>Прайс!A92</f>
        <v>Хризантема Мультифлора</v>
      </c>
      <c r="B34" s="35" t="str">
        <f>Прайс!B92</f>
        <v>D12</v>
      </c>
      <c r="C34" s="34" t="str">
        <f>Прайс!C92</f>
        <v>0,8л</v>
      </c>
      <c r="D34" s="35">
        <f>Прайс!D92</f>
        <v>200</v>
      </c>
      <c r="E34" s="35">
        <f>Прайс!E92</f>
        <v>180</v>
      </c>
    </row>
    <row r="35" spans="1:5" ht="42" x14ac:dyDescent="0.35">
      <c r="A35" s="37" t="str">
        <f>Прайс!A94</f>
        <v>Эустома Кармен Айвори (цветущая)</v>
      </c>
      <c r="B35" s="35" t="str">
        <f>Прайс!B94</f>
        <v>D12</v>
      </c>
      <c r="C35" s="34" t="str">
        <f>Прайс!C94</f>
        <v>0,8л</v>
      </c>
      <c r="D35" s="35">
        <f>Прайс!D94</f>
        <v>400</v>
      </c>
      <c r="E35" s="35">
        <f>Прайс!E94</f>
        <v>300</v>
      </c>
    </row>
    <row r="36" spans="1:5" x14ac:dyDescent="0.35">
      <c r="A36" s="36"/>
      <c r="B36" s="35"/>
      <c r="C36" s="34"/>
      <c r="D36" s="35"/>
      <c r="E36" s="35"/>
    </row>
    <row r="37" spans="1:5" x14ac:dyDescent="0.35">
      <c r="A37" s="53" t="str">
        <f>Прайс!A99</f>
        <v>Подвес для кашпо (пластик)</v>
      </c>
      <c r="B37" s="54"/>
      <c r="C37" s="34"/>
      <c r="D37" s="35">
        <f>Прайс!D99</f>
        <v>10</v>
      </c>
      <c r="E37" s="35"/>
    </row>
    <row r="38" spans="1:5" x14ac:dyDescent="0.35">
      <c r="A38" s="53" t="str">
        <f>Прайс!A100</f>
        <v>Кашпо 2,5л (терракот)</v>
      </c>
      <c r="B38" s="54"/>
      <c r="C38" s="34"/>
      <c r="D38" s="35">
        <f>Прайс!D100</f>
        <v>30</v>
      </c>
      <c r="E38" s="35"/>
    </row>
  </sheetData>
  <sheetProtection password="C491" sheet="1" objects="1" scenarios="1"/>
  <sortState ref="A3:E35">
    <sortCondition ref="D3:D35"/>
  </sortState>
  <mergeCells count="3">
    <mergeCell ref="A1:E1"/>
    <mergeCell ref="A38:B38"/>
    <mergeCell ref="A37:B37"/>
  </mergeCells>
  <pageMargins left="0.70866141732283472" right="0.19685039370078741" top="0.35433070866141736" bottom="0.35433070866141736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Прайс</vt:lpstr>
      <vt:lpstr>Лист2</vt:lpstr>
      <vt:lpstr>Сокращенный</vt:lpstr>
      <vt:lpstr>Прайс!Заголовки_для_печати</vt:lpstr>
      <vt:lpstr>Сокращенный!Заголовки_для_печати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2024-05-03T09:55:15Z</cp:lastPrinted>
  <dcterms:created xsi:type="dcterms:W3CDTF">2024-02-16T18:35:45Z</dcterms:created>
  <dcterms:modified xsi:type="dcterms:W3CDTF">2024-05-03T09:55:26Z</dcterms:modified>
</cp:coreProperties>
</file>